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lsegroup-my.sharepoint.com/personal/isabelle_wu_lseg_com/Documents/SiFi/SI Reporting/2022/value_only/"/>
    </mc:Choice>
  </mc:AlternateContent>
  <xr:revisionPtr revIDLastSave="56" documentId="8_{12795C38-9FE4-4FB3-A3F6-63630D1A3713}" xr6:coauthVersionLast="47" xr6:coauthVersionMax="47" xr10:uidLastSave="{9E8DA537-04FF-4B9F-BC32-61C2DE6B9DEC}"/>
  <bookViews>
    <workbookView xWindow="-108" yWindow="-108" windowWidth="23256" windowHeight="12576" xr2:uid="{2E1DA877-8A30-436E-981B-C5BB6531C5AF}"/>
  </bookViews>
  <sheets>
    <sheet name="Trajectory_Scope1&amp;2" sheetId="9" r:id="rId1"/>
    <sheet name="Trajectory_Scope3"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9" l="1"/>
  <c r="R15" i="11" l="1"/>
  <c r="B15" i="11"/>
  <c r="J11" i="11"/>
  <c r="D11" i="11"/>
  <c r="J11" i="9"/>
  <c r="D11" i="9"/>
  <c r="B16" i="11" l="1"/>
  <c r="R16" i="11"/>
  <c r="B17" i="11"/>
  <c r="B18" i="11" l="1"/>
  <c r="R17" i="11"/>
  <c r="R18" i="11" l="1"/>
  <c r="B19" i="11"/>
  <c r="B15" i="9"/>
  <c r="B20" i="11" l="1"/>
  <c r="R19" i="11"/>
  <c r="B16" i="9"/>
  <c r="R16" i="9" s="1"/>
  <c r="R20" i="11" l="1"/>
  <c r="B21" i="11"/>
  <c r="B17" i="9"/>
  <c r="R17" i="9" s="1"/>
  <c r="R21" i="11" l="1"/>
  <c r="B22" i="11"/>
  <c r="B18" i="9"/>
  <c r="R18" i="9" s="1"/>
  <c r="B23" i="11" l="1"/>
  <c r="R22" i="11"/>
  <c r="B19" i="9"/>
  <c r="R19" i="9" s="1"/>
  <c r="B24" i="11" l="1"/>
  <c r="R24" i="11" s="1"/>
  <c r="R23" i="11"/>
  <c r="B20" i="9"/>
  <c r="R20" i="9" s="1"/>
  <c r="B21" i="9" l="1"/>
  <c r="R21" i="9" s="1"/>
  <c r="B22" i="9" l="1"/>
  <c r="R22" i="9" s="1"/>
  <c r="B23" i="9" l="1"/>
  <c r="R23" i="9" s="1"/>
  <c r="B24" i="9" l="1"/>
  <c r="R24" i="9" s="1"/>
</calcChain>
</file>

<file path=xl/sharedStrings.xml><?xml version="1.0" encoding="utf-8"?>
<sst xmlns="http://schemas.openxmlformats.org/spreadsheetml/2006/main" count="306" uniqueCount="64">
  <si>
    <t>Base Year</t>
  </si>
  <si>
    <t>Y1</t>
  </si>
  <si>
    <t>Y2</t>
  </si>
  <si>
    <t>Y3</t>
  </si>
  <si>
    <t>Y4</t>
  </si>
  <si>
    <t>Y5</t>
  </si>
  <si>
    <t>Y6</t>
  </si>
  <si>
    <t>Y7</t>
  </si>
  <si>
    <t>Y8</t>
  </si>
  <si>
    <t>Y9</t>
  </si>
  <si>
    <t>Y10</t>
  </si>
  <si>
    <t>-</t>
  </si>
  <si>
    <t>Notes:</t>
  </si>
  <si>
    <t>9/30/2023*</t>
  </si>
  <si>
    <t>9/30/2024*</t>
  </si>
  <si>
    <t>9/30/2025*</t>
  </si>
  <si>
    <t>9/30/2026*</t>
  </si>
  <si>
    <t>9/30/2027*</t>
  </si>
  <si>
    <t>9/30/2028*</t>
  </si>
  <si>
    <t>9/30/2029*</t>
  </si>
  <si>
    <t>9/30/2030*</t>
  </si>
  <si>
    <t>Year</t>
  </si>
  <si>
    <t>Date of weights</t>
  </si>
  <si>
    <t>Comparison</t>
  </si>
  <si>
    <t>* Estimated effective dates, subject to potential change.</t>
  </si>
  <si>
    <t>9/30/2020</t>
  </si>
  <si>
    <t>9/30/2021</t>
  </si>
  <si>
    <t>9/30/2022</t>
  </si>
  <si>
    <t>Date of report:</t>
  </si>
  <si>
    <t>Disclaimer:</t>
  </si>
  <si>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Russell®is a trading name of FTSE, Russell, FTSE Canada, FTSE FI, FTSE FI Europe, YBand BR. “FTSE®”, “Russell®”, “FTSE Russell®”, “FTSE4Good®”, “ICB®”, “The Yield Book®”, “Beyond Ratings®”and all other trademarks and servicemarks used herein (whether registered or unregistered) are trademarks and/or service marks owned or licensed by the applicable member of the LSE Group or their respective licensors and are owned, or used under licence, by FTSE, Russell, FTSE Canada, FTSE FI, FTSE FI Europe, YBor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YB,BR and/or their respective licensors.</t>
  </si>
  <si>
    <t>Link to Index Ground Rules: https://research.ftserussell.com/products/downloads/FTSE_Fixed_Income_EU_Climate_Benchmarks_Index_Series_Ground_Rules.pdf</t>
  </si>
  <si>
    <t>Base Index:</t>
  </si>
  <si>
    <t>Index:</t>
  </si>
  <si>
    <t>Coverage 
(%)</t>
  </si>
  <si>
    <t>Average EVIC 
(USDm)</t>
  </si>
  <si>
    <t>Inflation adjustment factor 
(%)</t>
  </si>
  <si>
    <t>Wtd avg GHG/EVIC intensity
(tCO2e/USDm)</t>
  </si>
  <si>
    <t>Wtd avg GHG/EVIC intensity target
(tCO2e/USDm)</t>
  </si>
  <si>
    <t>GHG/EVIC reduction vs. Base Index 
(reduction %)</t>
  </si>
  <si>
    <t>CARR since Base Year 
(EVIC-adjusted reduction %)</t>
  </si>
  <si>
    <r>
      <t>Base Year:</t>
    </r>
    <r>
      <rPr>
        <sz val="7"/>
        <rFont val="Arial"/>
        <family val="2"/>
      </rPr>
      <t xml:space="preserve"> October 2020 profile. The starting point of calculation of the compound annual reduction in GHG intensity.</t>
    </r>
  </si>
  <si>
    <r>
      <rPr>
        <b/>
        <sz val="7"/>
        <rFont val="Arial"/>
        <family val="2"/>
      </rPr>
      <t>Coverage:</t>
    </r>
    <r>
      <rPr>
        <sz val="7"/>
        <rFont val="Arial"/>
        <family val="2"/>
      </rPr>
      <t xml:space="preserve"> The coverage rate of a metric provides the share of weights for which data are available based on the data considered for the metric's assessment, within a given universe.</t>
    </r>
  </si>
  <si>
    <r>
      <rPr>
        <b/>
        <sz val="7"/>
        <rFont val="Arial"/>
        <family val="2"/>
      </rPr>
      <t>CARR (Compound annual reduction rate) since Base Year:</t>
    </r>
    <r>
      <rPr>
        <sz val="7"/>
        <rFont val="Arial"/>
        <family val="2"/>
      </rPr>
      <t xml:space="preserve"> Average year-on-year reduction of the weighted average GHG Intensity per EVIC compared to the Base Year value, applying the corresponding EVIC-based inflation adjustment factor.</t>
    </r>
  </si>
  <si>
    <r>
      <rPr>
        <b/>
        <sz val="7"/>
        <rFont val="Arial"/>
        <family val="2"/>
      </rPr>
      <t>Average EVIC:</t>
    </r>
    <r>
      <rPr>
        <sz val="7"/>
        <rFont val="Arial"/>
        <family val="2"/>
      </rPr>
      <t xml:space="preserve"> Average EVIC value of issuers that are both in the Base Year index profile and in the index profile of the considered year. These EVIC values are used for the calculation of Inflation adjustment factors. They are based on the Base Index.</t>
    </r>
  </si>
  <si>
    <r>
      <t>Inflation adjustment factor:</t>
    </r>
    <r>
      <rPr>
        <sz val="7"/>
        <rFont val="Arial"/>
        <family val="2"/>
      </rPr>
      <t xml:space="preserve"> This calculation is based on the Base Index. The inflation adjustment factor considers changes in average EVIC across issuers that have reported emissions intensity values of the current year versus the average EVIC of the Base Year. The calculation is based on issuers that are in both index profiles to avoid changes caused by issuers entering or exiting the index. Inflation adjustment factor = Average EVIC (t) of issuers in both index profiles / Average EVIC (t0) of issuers in both index profiles. See Appendix B of the index Ground Rules for more details.</t>
    </r>
  </si>
  <si>
    <t>Glossary:</t>
  </si>
  <si>
    <r>
      <rPr>
        <b/>
        <sz val="7"/>
        <color theme="1"/>
        <rFont val="Arial"/>
        <family val="2"/>
      </rPr>
      <t>EVIC:</t>
    </r>
    <r>
      <rPr>
        <sz val="7"/>
        <color theme="1"/>
        <rFont val="Arial"/>
        <family val="2"/>
      </rPr>
      <t xml:space="preserve"> Enterprise Value Including Cash</t>
    </r>
  </si>
  <si>
    <r>
      <rPr>
        <b/>
        <sz val="7"/>
        <color theme="1"/>
        <rFont val="Arial"/>
        <family val="2"/>
      </rPr>
      <t>GHG:</t>
    </r>
    <r>
      <rPr>
        <sz val="7"/>
        <color theme="1"/>
        <rFont val="Arial"/>
        <family val="2"/>
      </rPr>
      <t xml:space="preserve"> Greenhouse gases</t>
    </r>
  </si>
  <si>
    <r>
      <rPr>
        <b/>
        <sz val="7"/>
        <rFont val="Arial"/>
        <family val="2"/>
      </rPr>
      <t>Wtd avg GHG/EVIC intensity:</t>
    </r>
    <r>
      <rPr>
        <sz val="7"/>
        <rFont val="Arial"/>
        <family val="2"/>
      </rPr>
      <t xml:space="preserve"> Sum of weighted average contributions based on GHG emissions per EVIC. Contributions are calculated for each issuer based on (i) the weight of the considered issuer in the index, multiplied by (ii) the GHG/EVIC value applicable to this issuer. By default, weighted averages are rebased (result equivalent to rebasing weights to 100% if some values are missing). Private issuers owned by listed parents are assigned their parents’ data when applicable conditions are met. Intensity data are based on the datasets selected for the analysis and on the latest available year of data as of the date of weights with a maximum lag of 2 years. The year of EVIC data is aligned with the year of GHG emissions for each company (GHG: greenhouse gases).</t>
    </r>
  </si>
  <si>
    <r>
      <rPr>
        <b/>
        <sz val="7"/>
        <rFont val="Arial"/>
        <family val="2"/>
      </rPr>
      <t>Date of EVIC data:</t>
    </r>
    <r>
      <rPr>
        <sz val="7"/>
        <rFont val="Arial"/>
        <family val="2"/>
      </rPr>
      <t xml:space="preserve"> EVIC values correspond to Enterprise Values Including Cash. Values are calculated on an annual basis and based on the information applicable to the fiscal year end date of each year, for each company. All inputs to the EVIC calculation are as of a particular company’s fiscal year end, and the year of each specific fiscal year end date determines the assessed year of EVIC. For example, 2021 EVIC may correspond to the data applicable to the end of December 2021 or the end of March 2021, depending on the company. There are potential specific cases in which the year to which EVIC data is assigned is not the year in which the company's fiscal year ended. Such cases may occur if the fiscal year end is within a short period after the beginning of the calendar year. In such cases, the data for a fiscal year ending at a date in the beginning of a given year may be classified as the previous year's value.</t>
    </r>
  </si>
  <si>
    <r>
      <rPr>
        <b/>
        <sz val="7"/>
        <rFont val="Arial"/>
        <family val="2"/>
      </rPr>
      <t>Carbon intensity scopes:</t>
    </r>
    <r>
      <rPr>
        <sz val="7"/>
        <rFont val="Arial"/>
        <family val="2"/>
      </rPr>
      <t xml:space="preserve"> Scope 1 emissions are direct emissions, Scope 2 emissions are indirect emissions related to energy consumption, Scope 3 emissions are other indirect emissions related to a company's activities and value chain.</t>
    </r>
  </si>
  <si>
    <t xml:space="preserve">Inflation Adjustment </t>
  </si>
  <si>
    <t>Decarbonisation Trajectory</t>
  </si>
  <si>
    <t>Relative Decarbonisation</t>
  </si>
  <si>
    <r>
      <t>Wtd avg GHG/EVIC intensity target:</t>
    </r>
    <r>
      <rPr>
        <sz val="7"/>
        <rFont val="Arial"/>
        <family val="2"/>
      </rPr>
      <t xml:space="preserve"> GHG intensity target per EVIC without inflation adjustment, but in line with the inflation-adjusted 7% annual reduction target since Base Year. This calculation is based on the combination of the 7% annual reduction rate with the applicable inflation adjustment factor of each year in order to reflect a non-adjusted evolution. Beyond the last year of available achieved results, intensity targets are assessed based on the last available inflation adjustment factor. </t>
    </r>
  </si>
  <si>
    <t>Active share
(%)</t>
  </si>
  <si>
    <t>FTSE US Broad Investment-Grade Corporate Bond Index (USBIG Corp)</t>
  </si>
  <si>
    <t>FTSE US Broad Investment-Grade Climate Transition Corporate Bond Index (USBIG CTB Corp)</t>
  </si>
  <si>
    <t xml:space="preserve"> Index Decarbonisation Trajectory (Scope 1 &amp; 2)</t>
  </si>
  <si>
    <t xml:space="preserve"> Index Decarbonisation Trajectory (Scope 3)</t>
  </si>
  <si>
    <t xml:space="preserve"> Achieved results</t>
  </si>
  <si>
    <t xml:space="preserve"> Minimum required performance</t>
  </si>
  <si>
    <r>
      <t>Active share:</t>
    </r>
    <r>
      <rPr>
        <sz val="7"/>
        <rFont val="Arial"/>
        <family val="2"/>
      </rPr>
      <t xml:space="preserve"> Active share of the Index relative to the Base Index. It corresponds to the sum of absolute weight differences (sum of the </t>
    </r>
    <r>
      <rPr>
        <sz val="7"/>
        <rFont val="Calibri"/>
        <family val="2"/>
      </rPr>
      <t>[</t>
    </r>
    <r>
      <rPr>
        <sz val="7"/>
        <rFont val="Arial"/>
        <family val="2"/>
      </rPr>
      <t>Index weight minus Base Index weight</t>
    </r>
    <r>
      <rPr>
        <sz val="7"/>
        <rFont val="Calibri"/>
        <family val="2"/>
      </rPr>
      <t>]</t>
    </r>
    <r>
      <rPr>
        <sz val="7"/>
        <rFont val="Arial"/>
        <family val="2"/>
      </rPr>
      <t xml:space="preserve"> values of each constituent, based on absolute values) divided by 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</si>
</sst>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Calibri"/>
      <family val="2"/>
      <scheme val="minor"/>
    </font>
    <font>
      <u/>
      <sz val="11"/>
      <color theme="10"/>
      <name val="Calibri"/>
      <family val="2"/>
      <scheme val="minor"/>
    </font>
    <font>
      <b/>
      <sz val="11"/>
      <color theme="0"/>
      <name val="Arial"/>
      <family val="2"/>
    </font>
    <font>
      <b/>
      <sz val="9"/>
      <color rgb="FF000000"/>
      <name val="Arial"/>
      <family val="2"/>
    </font>
    <font>
      <b/>
      <sz val="9"/>
      <name val="Arial"/>
      <family val="2"/>
    </font>
    <font>
      <sz val="9"/>
      <name val="Arial"/>
      <family val="2"/>
    </font>
    <font>
      <sz val="9"/>
      <color theme="1"/>
      <name val="Arial"/>
      <family val="2"/>
    </font>
    <font>
      <b/>
      <sz val="9"/>
      <color theme="0"/>
      <name val="Arial"/>
      <family val="2"/>
    </font>
    <font>
      <i/>
      <sz val="9"/>
      <color theme="1"/>
      <name val="Arial"/>
      <family val="2"/>
    </font>
    <font>
      <sz val="9"/>
      <color rgb="FFC00000"/>
      <name val="Arial"/>
      <family val="2"/>
    </font>
    <font>
      <b/>
      <sz val="9"/>
      <color theme="1"/>
      <name val="Arial"/>
      <family val="2"/>
    </font>
    <font>
      <sz val="9"/>
      <color theme="0"/>
      <name val="Arial"/>
      <family val="2"/>
    </font>
    <font>
      <b/>
      <sz val="7"/>
      <color rgb="FF000000"/>
      <name val="Arial"/>
      <family val="2"/>
    </font>
    <font>
      <b/>
      <sz val="7"/>
      <name val="Arial"/>
      <family val="2"/>
    </font>
    <font>
      <sz val="7"/>
      <name val="Arial"/>
      <family val="2"/>
    </font>
    <font>
      <sz val="7"/>
      <color rgb="FF000000"/>
      <name val="Arial"/>
      <family val="2"/>
    </font>
    <font>
      <u/>
      <sz val="7"/>
      <color theme="10"/>
      <name val="Arial"/>
      <family val="2"/>
    </font>
    <font>
      <sz val="7"/>
      <color theme="1"/>
      <name val="Arial"/>
      <family val="2"/>
    </font>
    <font>
      <i/>
      <sz val="9"/>
      <name val="Arial"/>
      <family val="2"/>
    </font>
    <font>
      <b/>
      <sz val="7"/>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Calibri"/>
      <family val="2"/>
    </font>
  </fonts>
  <fills count="38">
    <fill>
      <patternFill patternType="none"/>
    </fill>
    <fill>
      <patternFill patternType="gray125"/>
    </fill>
    <fill>
      <patternFill patternType="solid">
        <fgColor rgb="FF001EFF"/>
        <bgColor indexed="64"/>
      </patternFill>
    </fill>
    <fill>
      <patternFill patternType="solid">
        <fgColor rgb="FF404040"/>
        <bgColor indexed="64"/>
      </patternFill>
    </fill>
    <fill>
      <patternFill patternType="solid">
        <fgColor rgb="FF6578FF"/>
        <bgColor indexed="64"/>
      </patternFill>
    </fill>
    <fill>
      <patternFill patternType="solid">
        <fgColor rgb="FFD9D9D9"/>
        <bgColor indexed="64"/>
      </patternFill>
    </fill>
    <fill>
      <patternFill patternType="solid">
        <fgColor rgb="FF8C8C8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0" applyNumberFormat="0" applyBorder="0" applyAlignment="0" applyProtection="0"/>
    <xf numFmtId="0" fontId="28" fillId="10" borderId="7" applyNumberFormat="0" applyAlignment="0" applyProtection="0"/>
    <xf numFmtId="0" fontId="29" fillId="11" borderId="8" applyNumberFormat="0" applyAlignment="0" applyProtection="0"/>
    <xf numFmtId="0" fontId="30" fillId="11" borderId="7" applyNumberFormat="0" applyAlignment="0" applyProtection="0"/>
    <xf numFmtId="0" fontId="31" fillId="0" borderId="9" applyNumberFormat="0" applyFill="0" applyAlignment="0" applyProtection="0"/>
    <xf numFmtId="0" fontId="32" fillId="12" borderId="10" applyNumberFormat="0" applyAlignment="0" applyProtection="0"/>
    <xf numFmtId="0" fontId="33" fillId="0" borderId="0" applyNumberFormat="0" applyFill="0" applyBorder="0" applyAlignment="0" applyProtection="0"/>
    <xf numFmtId="0" fontId="1" fillId="13" borderId="11" applyNumberFormat="0" applyFont="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73">
    <xf numFmtId="0" fontId="0" fillId="0" borderId="0" xfId="0"/>
    <xf numFmtId="0" fontId="4" fillId="0" borderId="0" xfId="0" applyFont="1"/>
    <xf numFmtId="0" fontId="6" fillId="0" borderId="0" xfId="0" applyFont="1"/>
    <xf numFmtId="0" fontId="7" fillId="0" borderId="0" xfId="0" applyFont="1"/>
    <xf numFmtId="0" fontId="7" fillId="0" borderId="0" xfId="0" applyFont="1" applyAlignment="1">
      <alignment horizontal="center"/>
    </xf>
    <xf numFmtId="2" fontId="7" fillId="0" borderId="0" xfId="0" applyNumberFormat="1" applyFont="1" applyAlignment="1">
      <alignment horizontal="center"/>
    </xf>
    <xf numFmtId="0" fontId="10" fillId="0" borderId="0" xfId="0" applyFont="1"/>
    <xf numFmtId="0" fontId="5" fillId="0" borderId="0" xfId="0" applyFont="1" applyAlignment="1">
      <alignment horizontal="left"/>
    </xf>
    <xf numFmtId="2" fontId="5" fillId="0" borderId="0" xfId="0" applyNumberFormat="1" applyFont="1" applyAlignment="1">
      <alignment horizontal="left"/>
    </xf>
    <xf numFmtId="0" fontId="7" fillId="0" borderId="0" xfId="0" applyFont="1" applyAlignment="1">
      <alignment horizontal="center" wrapText="1"/>
    </xf>
    <xf numFmtId="2" fontId="9" fillId="0" borderId="1" xfId="0" applyNumberFormat="1" applyFont="1" applyBorder="1" applyAlignment="1">
      <alignment horizontal="centerContinuous"/>
    </xf>
    <xf numFmtId="2" fontId="9" fillId="0" borderId="2" xfId="0" applyNumberFormat="1" applyFont="1" applyBorder="1" applyAlignment="1">
      <alignment horizontal="centerContinuous"/>
    </xf>
    <xf numFmtId="2" fontId="9" fillId="0" borderId="3" xfId="0" applyNumberFormat="1" applyFont="1" applyBorder="1" applyAlignment="1">
      <alignment horizontal="centerContinuous"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2" fontId="7" fillId="0" borderId="0" xfId="0" applyNumberFormat="1" applyFont="1" applyAlignment="1">
      <alignment horizontal="center" vertical="center" wrapText="1"/>
    </xf>
    <xf numFmtId="0" fontId="10" fillId="0" borderId="0" xfId="0" applyFont="1" applyAlignment="1">
      <alignment wrapText="1"/>
    </xf>
    <xf numFmtId="0" fontId="10" fillId="0" borderId="0" xfId="0" applyFont="1" applyAlignment="1">
      <alignment horizontal="center" wrapText="1"/>
    </xf>
    <xf numFmtId="2" fontId="10" fillId="0" borderId="0" xfId="0" applyNumberFormat="1" applyFont="1" applyAlignment="1">
      <alignment horizontal="center" wrapText="1"/>
    </xf>
    <xf numFmtId="0" fontId="9" fillId="0" borderId="0" xfId="0" applyFont="1" applyAlignment="1">
      <alignment horizontal="center"/>
    </xf>
    <xf numFmtId="14" fontId="7" fillId="0" borderId="0" xfId="0" applyNumberFormat="1" applyFont="1" applyAlignment="1">
      <alignment horizontal="center"/>
    </xf>
    <xf numFmtId="164" fontId="7" fillId="0" borderId="0" xfId="1" applyNumberFormat="1" applyFont="1" applyFill="1" applyBorder="1" applyAlignment="1">
      <alignment horizontal="center"/>
    </xf>
    <xf numFmtId="2" fontId="7" fillId="0" borderId="0" xfId="1" applyNumberFormat="1" applyFont="1" applyFill="1" applyBorder="1" applyAlignment="1">
      <alignment horizontal="center"/>
    </xf>
    <xf numFmtId="164" fontId="11" fillId="0" borderId="0" xfId="1" applyNumberFormat="1" applyFont="1" applyFill="1" applyBorder="1" applyAlignment="1">
      <alignment horizontal="center"/>
    </xf>
    <xf numFmtId="9" fontId="11" fillId="0" borderId="0" xfId="1" applyFont="1" applyFill="1" applyBorder="1" applyAlignment="1">
      <alignment horizontal="center"/>
    </xf>
    <xf numFmtId="9" fontId="7" fillId="0" borderId="0" xfId="1" applyFont="1" applyFill="1" applyBorder="1" applyAlignment="1">
      <alignment horizontal="center"/>
    </xf>
    <xf numFmtId="9" fontId="6" fillId="0" borderId="0" xfId="1" applyFont="1" applyFill="1" applyBorder="1"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7" fillId="0" borderId="0" xfId="0" quotePrefix="1" applyFont="1" applyAlignment="1">
      <alignment horizontal="center"/>
    </xf>
    <xf numFmtId="2" fontId="6" fillId="0" borderId="0" xfId="0" applyNumberFormat="1" applyFont="1" applyAlignment="1">
      <alignment horizontal="center"/>
    </xf>
    <xf numFmtId="0" fontId="12" fillId="0" borderId="0" xfId="0" applyFont="1"/>
    <xf numFmtId="2" fontId="7" fillId="0" borderId="0" xfId="0" applyNumberFormat="1"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2" applyFont="1"/>
    <xf numFmtId="0" fontId="18" fillId="0" borderId="0" xfId="0" applyFont="1"/>
    <xf numFmtId="0" fontId="3" fillId="2"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8" fillId="3" borderId="0" xfId="0" applyFont="1" applyFill="1"/>
    <xf numFmtId="0" fontId="8" fillId="4" borderId="0" xfId="0" applyFont="1" applyFill="1"/>
    <xf numFmtId="0" fontId="8" fillId="4" borderId="0" xfId="0" applyFont="1" applyFill="1" applyAlignment="1">
      <alignment horizontal="centerContinuous" vertical="center" wrapText="1"/>
    </xf>
    <xf numFmtId="0" fontId="8" fillId="3" borderId="0" xfId="0" applyFont="1" applyFill="1" applyAlignment="1">
      <alignment horizontal="centerContinuous" vertical="center" wrapText="1"/>
    </xf>
    <xf numFmtId="0" fontId="8" fillId="6" borderId="0" xfId="0" applyFont="1" applyFill="1" applyAlignment="1">
      <alignment horizontal="centerContinuous" vertical="center" wrapText="1"/>
    </xf>
    <xf numFmtId="0" fontId="6" fillId="0" borderId="0" xfId="0" applyFont="1" applyAlignment="1">
      <alignment horizontal="center" vertical="center"/>
    </xf>
    <xf numFmtId="14" fontId="6" fillId="0" borderId="0" xfId="0" applyNumberFormat="1" applyFont="1" applyAlignment="1">
      <alignment horizontal="left"/>
    </xf>
    <xf numFmtId="0" fontId="19" fillId="0" borderId="0" xfId="0" applyFont="1"/>
    <xf numFmtId="2" fontId="6" fillId="0" borderId="0" xfId="0" applyNumberFormat="1" applyFont="1" applyAlignment="1">
      <alignment horizontal="center" vertical="center" wrapText="1"/>
    </xf>
    <xf numFmtId="0" fontId="20" fillId="0" borderId="0" xfId="0" applyFont="1"/>
    <xf numFmtId="0" fontId="15" fillId="0" borderId="0" xfId="0" applyFont="1" applyAlignment="1">
      <alignment horizontal="left"/>
    </xf>
    <xf numFmtId="0" fontId="9" fillId="5" borderId="0" xfId="0" applyFont="1" applyFill="1" applyAlignment="1">
      <alignment horizontal="center" wrapText="1"/>
    </xf>
    <xf numFmtId="0" fontId="9" fillId="5" borderId="0" xfId="0" applyFont="1" applyFill="1" applyAlignment="1">
      <alignment horizontal="center"/>
    </xf>
    <xf numFmtId="14" fontId="7" fillId="5" borderId="0" xfId="0" applyNumberFormat="1" applyFont="1" applyFill="1" applyAlignment="1">
      <alignment horizontal="center"/>
    </xf>
    <xf numFmtId="2" fontId="7" fillId="5" borderId="0" xfId="0" applyNumberFormat="1" applyFont="1" applyFill="1" applyAlignment="1">
      <alignment horizontal="center"/>
    </xf>
    <xf numFmtId="164" fontId="7" fillId="5" borderId="0" xfId="1" applyNumberFormat="1" applyFont="1" applyFill="1" applyBorder="1" applyAlignment="1">
      <alignment horizontal="center"/>
    </xf>
    <xf numFmtId="2" fontId="7" fillId="5" borderId="0" xfId="1" applyNumberFormat="1" applyFont="1" applyFill="1" applyBorder="1" applyAlignment="1">
      <alignment horizontal="center"/>
    </xf>
    <xf numFmtId="0" fontId="11" fillId="5" borderId="0" xfId="0" applyFont="1" applyFill="1" applyAlignment="1">
      <alignment horizontal="center"/>
    </xf>
    <xf numFmtId="9" fontId="11" fillId="5" borderId="0" xfId="1" applyFont="1" applyFill="1" applyBorder="1" applyAlignment="1">
      <alignment horizontal="center"/>
    </xf>
    <xf numFmtId="9" fontId="7" fillId="5" borderId="0" xfId="1" applyFont="1" applyFill="1" applyBorder="1" applyAlignment="1">
      <alignment horizontal="center"/>
    </xf>
    <xf numFmtId="2" fontId="7" fillId="5" borderId="0" xfId="0" quotePrefix="1" applyNumberFormat="1" applyFont="1" applyFill="1" applyAlignment="1">
      <alignment horizontal="center"/>
    </xf>
    <xf numFmtId="9" fontId="7" fillId="5" borderId="0" xfId="1" quotePrefix="1" applyFont="1" applyFill="1" applyBorder="1" applyAlignment="1">
      <alignment horizontal="center"/>
    </xf>
    <xf numFmtId="164" fontId="7" fillId="0" borderId="0" xfId="1" applyNumberFormat="1" applyFont="1" applyAlignment="1">
      <alignment horizontal="center"/>
    </xf>
    <xf numFmtId="164" fontId="7" fillId="5" borderId="0" xfId="1" applyNumberFormat="1" applyFont="1" applyFill="1" applyAlignment="1">
      <alignment horizontal="center"/>
    </xf>
    <xf numFmtId="164" fontId="7" fillId="0" borderId="0" xfId="1" applyNumberFormat="1" applyFont="1" applyFill="1" applyBorder="1" applyAlignment="1">
      <alignment horizontal="center" vertical="center"/>
    </xf>
    <xf numFmtId="0" fontId="5" fillId="5" borderId="13" xfId="0" applyFont="1" applyFill="1" applyBorder="1" applyAlignment="1">
      <alignment horizontal="left"/>
    </xf>
    <xf numFmtId="0" fontId="19" fillId="5" borderId="13" xfId="0" applyFont="1" applyFill="1" applyBorder="1"/>
    <xf numFmtId="0" fontId="6" fillId="5" borderId="13" xfId="0" applyFont="1" applyFill="1" applyBorder="1"/>
    <xf numFmtId="2" fontId="5" fillId="5" borderId="13" xfId="0" applyNumberFormat="1" applyFont="1" applyFill="1" applyBorder="1" applyAlignment="1">
      <alignment horizontal="left"/>
    </xf>
    <xf numFmtId="2" fontId="6" fillId="5" borderId="13" xfId="0" applyNumberFormat="1" applyFont="1" applyFill="1" applyBorder="1"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1"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D9D9D9"/>
      <color rgb="FF6578FF"/>
      <color rgb="FF8C8C8C"/>
      <color rgb="FF001EFF"/>
      <color rgb="FF404040"/>
      <color rgb="FF551732"/>
      <color rgb="FFF9E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search.ftserussell.com/products/downloads/FTSE_Fixed_Income_EU_Climate_Benchmarks_Index_Series_Ground_Rule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search.ftserussell.com/products/downloads/FTSE_Fixed_Income_EU_Climate_Benchmarks_Index_Series_Ground_Ru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AC9F2-A1FC-4247-B2BB-E903BB2C26DA}">
  <sheetPr>
    <tabColor rgb="FF6578FF"/>
  </sheetPr>
  <dimension ref="A1:T46"/>
  <sheetViews>
    <sheetView tabSelected="1" zoomScale="90" zoomScaleNormal="90" workbookViewId="0">
      <selection activeCell="A26" sqref="A26:D45"/>
    </sheetView>
  </sheetViews>
  <sheetFormatPr defaultColWidth="8.77734375" defaultRowHeight="11.4" x14ac:dyDescent="0.2"/>
  <cols>
    <col min="1" max="1" width="13.6640625" style="3" customWidth="1"/>
    <col min="2" max="2" width="8.88671875" style="4" customWidth="1"/>
    <col min="3" max="3" width="11.6640625" style="4" customWidth="1"/>
    <col min="4" max="4" width="17.21875" style="4" customWidth="1"/>
    <col min="5" max="5" width="8.77734375" style="4" customWidth="1"/>
    <col min="6" max="6" width="19.109375" style="4" customWidth="1"/>
    <col min="7" max="7" width="11.44140625" style="4" customWidth="1"/>
    <col min="8" max="8" width="16.33203125" style="4" customWidth="1"/>
    <col min="9" max="9" width="2.21875" style="4" customWidth="1"/>
    <col min="10" max="10" width="17.21875" style="5" customWidth="1"/>
    <col min="11" max="11" width="8.77734375" style="5" customWidth="1"/>
    <col min="12" max="12" width="19.109375" style="4" customWidth="1"/>
    <col min="13" max="13" width="2.21875" style="4" customWidth="1"/>
    <col min="14" max="14" width="21.44140625" style="3" customWidth="1"/>
    <col min="15" max="15" width="11" style="3" customWidth="1"/>
    <col min="16" max="16" width="2.21875" style="4" customWidth="1"/>
    <col min="17" max="17" width="19.109375" style="5" customWidth="1"/>
    <col min="18" max="18" width="17.21875" style="5" customWidth="1"/>
    <col min="19" max="19" width="21.44140625" style="4" customWidth="1"/>
    <col min="20" max="20" width="0.6640625" style="3" customWidth="1"/>
    <col min="21" max="16384" width="8.77734375" style="3"/>
  </cols>
  <sheetData>
    <row r="1" spans="1:19" x14ac:dyDescent="0.2">
      <c r="B1" s="3"/>
      <c r="C1" s="3"/>
      <c r="D1" s="3"/>
      <c r="E1" s="3"/>
      <c r="F1" s="3"/>
      <c r="G1" s="3"/>
      <c r="H1" s="3"/>
      <c r="I1" s="3"/>
      <c r="J1" s="3"/>
      <c r="K1" s="3"/>
      <c r="L1" s="3"/>
      <c r="M1" s="3"/>
      <c r="P1" s="3"/>
      <c r="Q1" s="3"/>
      <c r="R1" s="3"/>
      <c r="S1" s="3"/>
    </row>
    <row r="2" spans="1:19" x14ac:dyDescent="0.2">
      <c r="B2" s="3"/>
      <c r="C2" s="3"/>
      <c r="D2" s="3"/>
      <c r="E2" s="3"/>
      <c r="F2" s="3"/>
      <c r="G2" s="3"/>
      <c r="H2" s="3"/>
      <c r="I2" s="3"/>
      <c r="J2" s="3"/>
      <c r="K2" s="3"/>
      <c r="L2" s="3"/>
      <c r="M2" s="3"/>
      <c r="P2" s="3"/>
      <c r="Q2" s="3"/>
      <c r="R2" s="3"/>
      <c r="S2" s="3"/>
    </row>
    <row r="3" spans="1:19" ht="13.8" x14ac:dyDescent="0.2">
      <c r="A3" s="40" t="s">
        <v>59</v>
      </c>
      <c r="B3" s="41"/>
      <c r="C3" s="41"/>
      <c r="D3" s="42"/>
      <c r="E3" s="42"/>
      <c r="F3" s="41"/>
      <c r="G3" s="41"/>
      <c r="H3" s="42"/>
      <c r="I3" s="42"/>
      <c r="J3" s="42"/>
      <c r="K3" s="42"/>
      <c r="L3" s="42"/>
      <c r="M3" s="42"/>
      <c r="N3" s="42"/>
      <c r="O3" s="42"/>
      <c r="P3" s="42"/>
      <c r="Q3" s="42"/>
      <c r="R3" s="42"/>
      <c r="S3" s="42"/>
    </row>
    <row r="4" spans="1:19" x14ac:dyDescent="0.2">
      <c r="B4" s="28"/>
      <c r="C4" s="28"/>
      <c r="D4" s="28"/>
      <c r="E4" s="28"/>
      <c r="F4" s="28"/>
      <c r="G4" s="28"/>
      <c r="H4" s="28"/>
      <c r="I4" s="28"/>
      <c r="J4" s="31"/>
      <c r="K4" s="31"/>
      <c r="L4" s="28"/>
      <c r="M4" s="28"/>
      <c r="N4" s="2"/>
      <c r="O4" s="2"/>
      <c r="P4" s="28"/>
      <c r="Q4" s="31"/>
      <c r="R4" s="31"/>
      <c r="S4" s="28"/>
    </row>
    <row r="5" spans="1:19" ht="12" x14ac:dyDescent="0.25">
      <c r="A5" s="43" t="s">
        <v>32</v>
      </c>
      <c r="B5" s="2" t="s">
        <v>57</v>
      </c>
      <c r="C5" s="28"/>
      <c r="D5" s="28"/>
      <c r="E5" s="28"/>
      <c r="F5" s="28"/>
      <c r="G5" s="28"/>
      <c r="H5" s="28"/>
      <c r="I5" s="28"/>
      <c r="J5" s="31"/>
      <c r="K5" s="31"/>
      <c r="L5" s="31"/>
      <c r="M5" s="28"/>
      <c r="N5" s="28"/>
      <c r="O5" s="28"/>
      <c r="P5" s="28"/>
      <c r="Q5" s="31"/>
      <c r="R5" s="31"/>
      <c r="S5" s="28"/>
    </row>
    <row r="6" spans="1:19" ht="12" x14ac:dyDescent="0.25">
      <c r="A6" s="44" t="s">
        <v>33</v>
      </c>
      <c r="B6" s="2" t="s">
        <v>58</v>
      </c>
      <c r="C6" s="28"/>
      <c r="D6" s="28"/>
      <c r="E6" s="28"/>
      <c r="F6" s="28"/>
      <c r="G6" s="28"/>
      <c r="H6" s="28"/>
      <c r="I6" s="28"/>
      <c r="J6" s="31"/>
      <c r="K6" s="31"/>
      <c r="L6" s="31"/>
      <c r="M6" s="28"/>
      <c r="N6" s="28"/>
      <c r="O6" s="28"/>
      <c r="P6" s="28"/>
      <c r="Q6" s="31"/>
      <c r="R6" s="31"/>
      <c r="S6" s="31"/>
    </row>
    <row r="7" spans="1:19" ht="12" x14ac:dyDescent="0.25">
      <c r="A7" s="1" t="s">
        <v>28</v>
      </c>
      <c r="B7" s="49">
        <v>45077</v>
      </c>
      <c r="C7" s="28"/>
      <c r="D7" s="28"/>
      <c r="E7" s="28"/>
      <c r="F7" s="28"/>
      <c r="G7" s="28"/>
      <c r="H7" s="28"/>
      <c r="I7" s="28"/>
      <c r="J7" s="31"/>
      <c r="K7" s="31"/>
      <c r="L7" s="31"/>
      <c r="M7" s="28"/>
      <c r="N7" s="28"/>
      <c r="O7" s="28"/>
      <c r="P7" s="28"/>
      <c r="Q7" s="31"/>
      <c r="R7" s="31"/>
      <c r="S7" s="2"/>
    </row>
    <row r="8" spans="1:19" ht="12" x14ac:dyDescent="0.25">
      <c r="A8" s="1"/>
      <c r="B8" s="49"/>
      <c r="C8" s="28"/>
      <c r="D8" s="28"/>
      <c r="E8" s="28"/>
      <c r="F8" s="28"/>
      <c r="G8" s="28"/>
      <c r="H8" s="28"/>
      <c r="I8" s="28"/>
      <c r="J8" s="31"/>
      <c r="K8" s="31"/>
      <c r="L8" s="31"/>
      <c r="M8" s="28"/>
      <c r="N8" s="28"/>
      <c r="O8" s="28"/>
      <c r="P8" s="28"/>
      <c r="Q8" s="31"/>
      <c r="R8" s="31"/>
      <c r="S8" s="2"/>
    </row>
    <row r="9" spans="1:19" s="6" customFormat="1" ht="12" x14ac:dyDescent="0.25">
      <c r="A9" s="2"/>
      <c r="B9" s="28"/>
      <c r="C9" s="28"/>
      <c r="D9" s="68" t="s">
        <v>61</v>
      </c>
      <c r="E9" s="68"/>
      <c r="F9" s="69"/>
      <c r="G9" s="69"/>
      <c r="H9" s="69"/>
      <c r="I9" s="69"/>
      <c r="J9" s="69"/>
      <c r="K9" s="69"/>
      <c r="L9" s="69"/>
      <c r="M9" s="69"/>
      <c r="N9" s="70"/>
      <c r="O9" s="70"/>
      <c r="P9" s="28"/>
      <c r="Q9" s="71" t="s">
        <v>62</v>
      </c>
      <c r="R9" s="72"/>
      <c r="S9" s="72"/>
    </row>
    <row r="10" spans="1:19" s="6" customFormat="1" ht="12.6" thickBot="1" x14ac:dyDescent="0.3">
      <c r="A10" s="2"/>
      <c r="B10" s="28"/>
      <c r="C10" s="28"/>
      <c r="D10" s="7"/>
      <c r="E10" s="7"/>
      <c r="F10" s="50"/>
      <c r="G10" s="50"/>
      <c r="H10" s="50"/>
      <c r="I10" s="50"/>
      <c r="J10" s="50"/>
      <c r="K10" s="50"/>
      <c r="L10" s="50"/>
      <c r="M10" s="50"/>
      <c r="N10" s="2"/>
      <c r="O10" s="2"/>
      <c r="P10" s="50"/>
      <c r="Q10" s="8"/>
      <c r="R10" s="31"/>
      <c r="S10" s="31"/>
    </row>
    <row r="11" spans="1:19" ht="15" customHeight="1" thickBot="1" x14ac:dyDescent="0.25">
      <c r="A11" s="2"/>
      <c r="B11" s="28"/>
      <c r="C11" s="28"/>
      <c r="D11" s="46" t="str">
        <f>MID( B5, SEARCH("(",B5)+1, (LEN(B5)-SEARCH("(",B5))-1 )</f>
        <v>USBIG Corp</v>
      </c>
      <c r="E11" s="46"/>
      <c r="F11" s="46"/>
      <c r="G11" s="47" t="s">
        <v>52</v>
      </c>
      <c r="H11" s="47"/>
      <c r="I11" s="9"/>
      <c r="J11" s="45" t="str">
        <f>MID( B6, SEARCH("(",B6)+1, (LEN(B6)-SEARCH("(",B6))-1 )</f>
        <v>USBIG CTB Corp</v>
      </c>
      <c r="K11" s="45"/>
      <c r="L11" s="45"/>
      <c r="M11" s="9"/>
      <c r="N11" s="45" t="s">
        <v>23</v>
      </c>
      <c r="O11" s="45"/>
      <c r="P11" s="9"/>
      <c r="Q11" s="10" t="s">
        <v>53</v>
      </c>
      <c r="R11" s="11"/>
      <c r="S11" s="12" t="s">
        <v>54</v>
      </c>
    </row>
    <row r="12" spans="1:19" s="13" customFormat="1" ht="34.200000000000003" x14ac:dyDescent="0.3">
      <c r="A12" s="48"/>
      <c r="B12" s="14" t="s">
        <v>21</v>
      </c>
      <c r="C12" s="14" t="s">
        <v>22</v>
      </c>
      <c r="D12" s="15" t="s">
        <v>37</v>
      </c>
      <c r="E12" s="15" t="s">
        <v>34</v>
      </c>
      <c r="F12" s="15" t="s">
        <v>40</v>
      </c>
      <c r="G12" s="15" t="s">
        <v>35</v>
      </c>
      <c r="H12" s="15" t="s">
        <v>36</v>
      </c>
      <c r="I12" s="15"/>
      <c r="J12" s="51" t="s">
        <v>37</v>
      </c>
      <c r="K12" s="51" t="s">
        <v>34</v>
      </c>
      <c r="L12" s="51" t="s">
        <v>40</v>
      </c>
      <c r="M12" s="14"/>
      <c r="N12" s="51" t="s">
        <v>39</v>
      </c>
      <c r="O12" s="51" t="s">
        <v>56</v>
      </c>
      <c r="P12" s="15"/>
      <c r="Q12" s="15" t="s">
        <v>40</v>
      </c>
      <c r="R12" s="16" t="s">
        <v>38</v>
      </c>
      <c r="S12" s="15" t="s">
        <v>39</v>
      </c>
    </row>
    <row r="13" spans="1:19" s="17" customFormat="1" x14ac:dyDescent="0.2">
      <c r="B13" s="18"/>
      <c r="C13" s="18"/>
      <c r="F13" s="18"/>
      <c r="G13" s="18"/>
      <c r="H13" s="18"/>
      <c r="I13" s="18"/>
      <c r="J13" s="19"/>
      <c r="K13" s="19"/>
      <c r="L13" s="19"/>
      <c r="M13" s="18"/>
      <c r="N13" s="19"/>
      <c r="O13" s="19"/>
      <c r="P13" s="18"/>
      <c r="Q13" s="18"/>
      <c r="R13" s="19"/>
      <c r="S13" s="18"/>
    </row>
    <row r="14" spans="1:19" ht="12" x14ac:dyDescent="0.25">
      <c r="A14" s="54" t="s">
        <v>0</v>
      </c>
      <c r="B14" s="55">
        <v>2020</v>
      </c>
      <c r="C14" s="56" t="s">
        <v>25</v>
      </c>
      <c r="D14" s="57">
        <v>83.120965911484973</v>
      </c>
      <c r="E14" s="66">
        <v>0.94547380100000111</v>
      </c>
      <c r="F14" s="58" t="s">
        <v>11</v>
      </c>
      <c r="G14" s="59">
        <v>155463.95723758728</v>
      </c>
      <c r="H14" s="58" t="s">
        <v>11</v>
      </c>
      <c r="I14" s="58"/>
      <c r="J14" s="57">
        <v>57.770004804647002</v>
      </c>
      <c r="K14" s="66">
        <v>0.97860077624476816</v>
      </c>
      <c r="L14" s="60" t="s">
        <v>11</v>
      </c>
      <c r="M14" s="58"/>
      <c r="N14" s="61">
        <v>0.3049887694259239</v>
      </c>
      <c r="O14" s="58">
        <v>0.34830965858336194</v>
      </c>
      <c r="P14" s="58"/>
      <c r="Q14" s="62" t="s">
        <v>11</v>
      </c>
      <c r="R14" s="63" t="s">
        <v>11</v>
      </c>
      <c r="S14" s="64" t="s">
        <v>11</v>
      </c>
    </row>
    <row r="15" spans="1:19" ht="12" x14ac:dyDescent="0.25">
      <c r="A15" s="20" t="s">
        <v>1</v>
      </c>
      <c r="B15" s="20">
        <f>B14+1</f>
        <v>2021</v>
      </c>
      <c r="C15" s="21" t="s">
        <v>26</v>
      </c>
      <c r="D15" s="5">
        <v>71.723560318314441</v>
      </c>
      <c r="E15" s="65">
        <v>0.94552501799999988</v>
      </c>
      <c r="F15" s="22">
        <v>5.7438547300258325E-2</v>
      </c>
      <c r="G15" s="23">
        <v>169819.72555989199</v>
      </c>
      <c r="H15" s="22">
        <v>1.0923414570000001</v>
      </c>
      <c r="I15" s="22"/>
      <c r="J15" s="5">
        <v>48.920714413175013</v>
      </c>
      <c r="K15" s="65">
        <v>0.97724814616409561</v>
      </c>
      <c r="L15" s="24">
        <v>7.4984940017350454E-2</v>
      </c>
      <c r="M15" s="22"/>
      <c r="N15" s="25">
        <v>0.31792685421552863</v>
      </c>
      <c r="O15" s="22">
        <v>0.30766107558469113</v>
      </c>
      <c r="P15" s="22"/>
      <c r="Q15" s="26">
        <v>7.0000000000000007E-2</v>
      </c>
      <c r="R15" s="5">
        <f>(1-Q15)*$J$14/H15</f>
        <v>49.184349933833651</v>
      </c>
      <c r="S15" s="26">
        <v>0.3</v>
      </c>
    </row>
    <row r="16" spans="1:19" ht="12" x14ac:dyDescent="0.25">
      <c r="A16" s="4" t="s">
        <v>2</v>
      </c>
      <c r="B16" s="4">
        <f t="shared" ref="B16:B24" si="0">B15+1</f>
        <v>2022</v>
      </c>
      <c r="C16" s="21" t="s">
        <v>27</v>
      </c>
      <c r="D16" s="5">
        <v>78.509434093065877</v>
      </c>
      <c r="E16" s="65">
        <v>0.93744068187860885</v>
      </c>
      <c r="F16" s="22">
        <v>-8.4629606396043E-2</v>
      </c>
      <c r="G16" s="23">
        <v>193633.88648947503</v>
      </c>
      <c r="H16" s="22">
        <v>1.2455226917552</v>
      </c>
      <c r="I16" s="22"/>
      <c r="J16" s="5">
        <v>39.883941524916288</v>
      </c>
      <c r="K16" s="65">
        <v>0.9818855601532418</v>
      </c>
      <c r="L16" s="24">
        <v>7.2692749054332872E-2</v>
      </c>
      <c r="M16" s="22"/>
      <c r="N16" s="25">
        <v>0.49198536474435084</v>
      </c>
      <c r="O16" s="67">
        <v>0.37280513904492052</v>
      </c>
      <c r="P16" s="22"/>
      <c r="Q16" s="26">
        <v>7.0000000000000007E-2</v>
      </c>
      <c r="R16" s="5">
        <f>((1-Q16)^(B16-$B$14))*$J$14/H16</f>
        <v>40.115910762836229</v>
      </c>
      <c r="S16" s="26">
        <v>0.3</v>
      </c>
    </row>
    <row r="17" spans="1:19" s="32" customFormat="1" x14ac:dyDescent="0.2">
      <c r="A17" s="28" t="s">
        <v>3</v>
      </c>
      <c r="B17" s="28">
        <f t="shared" si="0"/>
        <v>2023</v>
      </c>
      <c r="C17" s="29" t="s">
        <v>13</v>
      </c>
      <c r="D17" s="30" t="s">
        <v>11</v>
      </c>
      <c r="E17" s="30" t="s">
        <v>11</v>
      </c>
      <c r="F17" s="30" t="s">
        <v>11</v>
      </c>
      <c r="G17" s="30" t="s">
        <v>11</v>
      </c>
      <c r="H17" s="30" t="s">
        <v>11</v>
      </c>
      <c r="I17" s="3"/>
      <c r="J17" s="30" t="s">
        <v>11</v>
      </c>
      <c r="K17" s="30" t="s">
        <v>11</v>
      </c>
      <c r="L17" s="30" t="s">
        <v>11</v>
      </c>
      <c r="M17" s="3"/>
      <c r="N17" s="30" t="s">
        <v>11</v>
      </c>
      <c r="O17" s="30" t="s">
        <v>11</v>
      </c>
      <c r="P17" s="3"/>
      <c r="Q17" s="27">
        <v>7.0000000000000007E-2</v>
      </c>
      <c r="R17" s="31">
        <f>((1-Q17)^(B17-$B$14))*$J$14/$H$16</f>
        <v>37.307797009437699</v>
      </c>
      <c r="S17" s="26">
        <v>0.3</v>
      </c>
    </row>
    <row r="18" spans="1:19" s="32" customFormat="1" x14ac:dyDescent="0.2">
      <c r="A18" s="28" t="s">
        <v>4</v>
      </c>
      <c r="B18" s="28">
        <f t="shared" si="0"/>
        <v>2024</v>
      </c>
      <c r="C18" s="29" t="s">
        <v>14</v>
      </c>
      <c r="D18" s="30" t="s">
        <v>11</v>
      </c>
      <c r="E18" s="30" t="s">
        <v>11</v>
      </c>
      <c r="F18" s="30" t="s">
        <v>11</v>
      </c>
      <c r="G18" s="30" t="s">
        <v>11</v>
      </c>
      <c r="H18" s="30" t="s">
        <v>11</v>
      </c>
      <c r="I18" s="3"/>
      <c r="J18" s="30" t="s">
        <v>11</v>
      </c>
      <c r="K18" s="30" t="s">
        <v>11</v>
      </c>
      <c r="L18" s="30" t="s">
        <v>11</v>
      </c>
      <c r="M18" s="3"/>
      <c r="N18" s="30" t="s">
        <v>11</v>
      </c>
      <c r="O18" s="30" t="s">
        <v>11</v>
      </c>
      <c r="P18" s="3"/>
      <c r="Q18" s="27">
        <v>7.0000000000000007E-2</v>
      </c>
      <c r="R18" s="31">
        <f>((1-Q18)^(B18-$B$14))*$J$14/$H$16</f>
        <v>34.69625121877705</v>
      </c>
      <c r="S18" s="26">
        <v>0.3</v>
      </c>
    </row>
    <row r="19" spans="1:19" s="32" customFormat="1" x14ac:dyDescent="0.2">
      <c r="A19" s="28" t="s">
        <v>5</v>
      </c>
      <c r="B19" s="28">
        <f t="shared" si="0"/>
        <v>2025</v>
      </c>
      <c r="C19" s="29" t="s">
        <v>15</v>
      </c>
      <c r="D19" s="30" t="s">
        <v>11</v>
      </c>
      <c r="E19" s="30" t="s">
        <v>11</v>
      </c>
      <c r="F19" s="30" t="s">
        <v>11</v>
      </c>
      <c r="G19" s="30" t="s">
        <v>11</v>
      </c>
      <c r="H19" s="30" t="s">
        <v>11</v>
      </c>
      <c r="I19" s="3"/>
      <c r="J19" s="30" t="s">
        <v>11</v>
      </c>
      <c r="K19" s="30" t="s">
        <v>11</v>
      </c>
      <c r="L19" s="30" t="s">
        <v>11</v>
      </c>
      <c r="M19" s="3"/>
      <c r="N19" s="30" t="s">
        <v>11</v>
      </c>
      <c r="O19" s="30" t="s">
        <v>11</v>
      </c>
      <c r="P19" s="3"/>
      <c r="Q19" s="27">
        <v>7.0000000000000007E-2</v>
      </c>
      <c r="R19" s="31">
        <f>((1-Q19)^(B19-$B$14))*$J$14/$H$16</f>
        <v>32.267513633462656</v>
      </c>
      <c r="S19" s="26">
        <v>0.3</v>
      </c>
    </row>
    <row r="20" spans="1:19" s="32" customFormat="1" x14ac:dyDescent="0.2">
      <c r="A20" s="28" t="s">
        <v>6</v>
      </c>
      <c r="B20" s="28">
        <f t="shared" si="0"/>
        <v>2026</v>
      </c>
      <c r="C20" s="29" t="s">
        <v>16</v>
      </c>
      <c r="D20" s="30" t="s">
        <v>11</v>
      </c>
      <c r="E20" s="30" t="s">
        <v>11</v>
      </c>
      <c r="F20" s="30" t="s">
        <v>11</v>
      </c>
      <c r="G20" s="30" t="s">
        <v>11</v>
      </c>
      <c r="H20" s="30" t="s">
        <v>11</v>
      </c>
      <c r="I20" s="3"/>
      <c r="J20" s="30" t="s">
        <v>11</v>
      </c>
      <c r="K20" s="30" t="s">
        <v>11</v>
      </c>
      <c r="L20" s="30" t="s">
        <v>11</v>
      </c>
      <c r="M20" s="3"/>
      <c r="N20" s="30" t="s">
        <v>11</v>
      </c>
      <c r="O20" s="30" t="s">
        <v>11</v>
      </c>
      <c r="P20" s="3"/>
      <c r="Q20" s="27">
        <v>7.0000000000000007E-2</v>
      </c>
      <c r="R20" s="31">
        <f>((1-Q20)^(B20-$B$14))*$J$14/$H$16</f>
        <v>30.008787679120267</v>
      </c>
      <c r="S20" s="26">
        <v>0.3</v>
      </c>
    </row>
    <row r="21" spans="1:19" s="32" customFormat="1" x14ac:dyDescent="0.2">
      <c r="A21" s="28" t="s">
        <v>7</v>
      </c>
      <c r="B21" s="28">
        <f t="shared" si="0"/>
        <v>2027</v>
      </c>
      <c r="C21" s="29" t="s">
        <v>17</v>
      </c>
      <c r="D21" s="30" t="s">
        <v>11</v>
      </c>
      <c r="E21" s="30" t="s">
        <v>11</v>
      </c>
      <c r="F21" s="30" t="s">
        <v>11</v>
      </c>
      <c r="G21" s="30" t="s">
        <v>11</v>
      </c>
      <c r="H21" s="30" t="s">
        <v>11</v>
      </c>
      <c r="I21" s="3"/>
      <c r="J21" s="30" t="s">
        <v>11</v>
      </c>
      <c r="K21" s="30" t="s">
        <v>11</v>
      </c>
      <c r="L21" s="30" t="s">
        <v>11</v>
      </c>
      <c r="M21" s="3"/>
      <c r="N21" s="30" t="s">
        <v>11</v>
      </c>
      <c r="O21" s="30" t="s">
        <v>11</v>
      </c>
      <c r="P21" s="3"/>
      <c r="Q21" s="27">
        <v>7.0000000000000007E-2</v>
      </c>
      <c r="R21" s="31">
        <f t="shared" ref="R21:R24" si="1">((1-Q21)^(B21-$B$14))*$J$14/$H$16</f>
        <v>27.908172541581845</v>
      </c>
      <c r="S21" s="26">
        <v>0.3</v>
      </c>
    </row>
    <row r="22" spans="1:19" s="32" customFormat="1" x14ac:dyDescent="0.2">
      <c r="A22" s="28" t="s">
        <v>8</v>
      </c>
      <c r="B22" s="28">
        <f t="shared" si="0"/>
        <v>2028</v>
      </c>
      <c r="C22" s="29" t="s">
        <v>18</v>
      </c>
      <c r="D22" s="30" t="s">
        <v>11</v>
      </c>
      <c r="E22" s="30" t="s">
        <v>11</v>
      </c>
      <c r="F22" s="30" t="s">
        <v>11</v>
      </c>
      <c r="G22" s="30" t="s">
        <v>11</v>
      </c>
      <c r="H22" s="30" t="s">
        <v>11</v>
      </c>
      <c r="I22" s="3"/>
      <c r="J22" s="30" t="s">
        <v>11</v>
      </c>
      <c r="K22" s="30" t="s">
        <v>11</v>
      </c>
      <c r="L22" s="30" t="s">
        <v>11</v>
      </c>
      <c r="M22" s="3"/>
      <c r="N22" s="30" t="s">
        <v>11</v>
      </c>
      <c r="O22" s="30" t="s">
        <v>11</v>
      </c>
      <c r="P22" s="3"/>
      <c r="Q22" s="27">
        <v>7.0000000000000007E-2</v>
      </c>
      <c r="R22" s="31">
        <f t="shared" si="1"/>
        <v>25.95460046367112</v>
      </c>
      <c r="S22" s="26">
        <v>0.3</v>
      </c>
    </row>
    <row r="23" spans="1:19" s="32" customFormat="1" x14ac:dyDescent="0.2">
      <c r="A23" s="28" t="s">
        <v>9</v>
      </c>
      <c r="B23" s="28">
        <f t="shared" si="0"/>
        <v>2029</v>
      </c>
      <c r="C23" s="29" t="s">
        <v>19</v>
      </c>
      <c r="D23" s="30" t="s">
        <v>11</v>
      </c>
      <c r="E23" s="30" t="s">
        <v>11</v>
      </c>
      <c r="F23" s="30" t="s">
        <v>11</v>
      </c>
      <c r="G23" s="30" t="s">
        <v>11</v>
      </c>
      <c r="H23" s="30" t="s">
        <v>11</v>
      </c>
      <c r="I23" s="3"/>
      <c r="J23" s="30" t="s">
        <v>11</v>
      </c>
      <c r="K23" s="30" t="s">
        <v>11</v>
      </c>
      <c r="L23" s="30" t="s">
        <v>11</v>
      </c>
      <c r="M23" s="3"/>
      <c r="N23" s="30" t="s">
        <v>11</v>
      </c>
      <c r="O23" s="30" t="s">
        <v>11</v>
      </c>
      <c r="P23" s="3"/>
      <c r="Q23" s="27">
        <v>7.0000000000000007E-2</v>
      </c>
      <c r="R23" s="31">
        <f t="shared" si="1"/>
        <v>24.137778431214137</v>
      </c>
      <c r="S23" s="26">
        <v>0.3</v>
      </c>
    </row>
    <row r="24" spans="1:19" s="32" customFormat="1" x14ac:dyDescent="0.2">
      <c r="A24" s="28" t="s">
        <v>10</v>
      </c>
      <c r="B24" s="28">
        <f t="shared" si="0"/>
        <v>2030</v>
      </c>
      <c r="C24" s="29" t="s">
        <v>20</v>
      </c>
      <c r="D24" s="30" t="s">
        <v>11</v>
      </c>
      <c r="E24" s="30" t="s">
        <v>11</v>
      </c>
      <c r="F24" s="30" t="s">
        <v>11</v>
      </c>
      <c r="G24" s="30" t="s">
        <v>11</v>
      </c>
      <c r="H24" s="30" t="s">
        <v>11</v>
      </c>
      <c r="I24" s="3"/>
      <c r="J24" s="30" t="s">
        <v>11</v>
      </c>
      <c r="K24" s="30" t="s">
        <v>11</v>
      </c>
      <c r="L24" s="30" t="s">
        <v>11</v>
      </c>
      <c r="M24" s="3"/>
      <c r="N24" s="30" t="s">
        <v>11</v>
      </c>
      <c r="O24" s="30" t="s">
        <v>11</v>
      </c>
      <c r="P24" s="3"/>
      <c r="Q24" s="27">
        <v>7.0000000000000007E-2</v>
      </c>
      <c r="R24" s="31">
        <f t="shared" si="1"/>
        <v>22.448133941029145</v>
      </c>
      <c r="S24" s="26">
        <v>0.3</v>
      </c>
    </row>
    <row r="25" spans="1:19" x14ac:dyDescent="0.2">
      <c r="Q25" s="4"/>
      <c r="R25" s="4"/>
    </row>
    <row r="26" spans="1:19" x14ac:dyDescent="0.2">
      <c r="A26" s="34" t="s">
        <v>12</v>
      </c>
      <c r="C26" s="33"/>
      <c r="Q26" s="4"/>
      <c r="R26" s="4"/>
    </row>
    <row r="27" spans="1:19" x14ac:dyDescent="0.2">
      <c r="A27" s="35" t="s">
        <v>41</v>
      </c>
      <c r="C27" s="33"/>
      <c r="Q27" s="4"/>
      <c r="R27" s="4"/>
    </row>
    <row r="28" spans="1:19" x14ac:dyDescent="0.2">
      <c r="A28" s="36" t="s">
        <v>49</v>
      </c>
      <c r="C28" s="33"/>
      <c r="Q28" s="4"/>
      <c r="R28" s="4"/>
    </row>
    <row r="29" spans="1:19" x14ac:dyDescent="0.2">
      <c r="A29" s="53" t="s">
        <v>50</v>
      </c>
      <c r="C29" s="33"/>
      <c r="Q29" s="4"/>
      <c r="R29" s="4"/>
    </row>
    <row r="30" spans="1:19" x14ac:dyDescent="0.2">
      <c r="A30" s="36" t="s">
        <v>43</v>
      </c>
      <c r="C30" s="33"/>
      <c r="Q30" s="4"/>
      <c r="R30" s="4"/>
    </row>
    <row r="31" spans="1:19" x14ac:dyDescent="0.2">
      <c r="A31" s="36" t="s">
        <v>44</v>
      </c>
      <c r="C31" s="33"/>
      <c r="Q31" s="4"/>
      <c r="R31" s="4"/>
    </row>
    <row r="32" spans="1:19" x14ac:dyDescent="0.2">
      <c r="A32" s="35" t="s">
        <v>45</v>
      </c>
      <c r="C32" s="33"/>
      <c r="Q32" s="4"/>
      <c r="R32" s="4"/>
    </row>
    <row r="33" spans="1:20" x14ac:dyDescent="0.2">
      <c r="A33" s="35" t="s">
        <v>63</v>
      </c>
      <c r="C33" s="33"/>
      <c r="Q33" s="4"/>
      <c r="R33" s="4"/>
    </row>
    <row r="34" spans="1:20" s="4" customFormat="1" x14ac:dyDescent="0.2">
      <c r="A34" s="35" t="s">
        <v>55</v>
      </c>
      <c r="C34" s="33"/>
      <c r="J34" s="5"/>
      <c r="K34" s="5"/>
      <c r="N34" s="3"/>
      <c r="O34" s="3"/>
      <c r="T34" s="3"/>
    </row>
    <row r="35" spans="1:20" x14ac:dyDescent="0.2">
      <c r="A35" s="37" t="s">
        <v>24</v>
      </c>
      <c r="Q35" s="4"/>
      <c r="R35" s="4"/>
    </row>
    <row r="36" spans="1:20" x14ac:dyDescent="0.2">
      <c r="A36" s="38" t="s">
        <v>31</v>
      </c>
      <c r="Q36" s="4"/>
      <c r="R36" s="4"/>
    </row>
    <row r="37" spans="1:20" x14ac:dyDescent="0.2">
      <c r="A37" s="39"/>
      <c r="Q37" s="4"/>
      <c r="R37" s="4"/>
    </row>
    <row r="38" spans="1:20" x14ac:dyDescent="0.2">
      <c r="A38" s="52" t="s">
        <v>46</v>
      </c>
      <c r="Q38" s="4"/>
      <c r="R38" s="4"/>
    </row>
    <row r="39" spans="1:20" x14ac:dyDescent="0.2">
      <c r="A39" s="36" t="s">
        <v>51</v>
      </c>
      <c r="Q39" s="4"/>
      <c r="R39" s="4"/>
    </row>
    <row r="40" spans="1:20" x14ac:dyDescent="0.2">
      <c r="A40" s="36" t="s">
        <v>42</v>
      </c>
      <c r="C40" s="33"/>
      <c r="Q40" s="4"/>
      <c r="R40" s="4"/>
    </row>
    <row r="41" spans="1:20" x14ac:dyDescent="0.2">
      <c r="A41" s="39" t="s">
        <v>47</v>
      </c>
      <c r="Q41" s="4"/>
      <c r="R41" s="4"/>
    </row>
    <row r="42" spans="1:20" x14ac:dyDescent="0.2">
      <c r="A42" s="39" t="s">
        <v>48</v>
      </c>
      <c r="Q42" s="4"/>
      <c r="R42" s="4"/>
    </row>
    <row r="43" spans="1:20" x14ac:dyDescent="0.2">
      <c r="A43" s="39"/>
      <c r="Q43" s="4"/>
      <c r="R43" s="4"/>
    </row>
    <row r="44" spans="1:20" x14ac:dyDescent="0.2">
      <c r="A44" s="34" t="s">
        <v>29</v>
      </c>
      <c r="Q44" s="4"/>
      <c r="R44" s="4"/>
    </row>
    <row r="45" spans="1:20" x14ac:dyDescent="0.2">
      <c r="A45" s="37" t="s">
        <v>30</v>
      </c>
      <c r="Q45" s="4"/>
      <c r="R45" s="4"/>
    </row>
    <row r="46" spans="1:20" x14ac:dyDescent="0.2">
      <c r="Q46" s="4"/>
      <c r="R46" s="4"/>
    </row>
  </sheetData>
  <hyperlinks>
    <hyperlink ref="A36" r:id="rId1" display="Index Ground Rules" xr:uid="{923E790E-941D-44E4-8979-5E0A0242DB4D}"/>
  </hyperlinks>
  <pageMargins left="0.7" right="0.7" top="0.75" bottom="0.75" header="0.3" footer="0.3"/>
  <pageSetup orientation="landscape" r:id="rId2"/>
  <headerFooter>
    <oddHeader>&amp;R&amp;"Calibri"&amp;10&amp;K000000CORPORATE&amp;1#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E014-0A23-4DD3-953A-916AC0A7BAB5}">
  <sheetPr>
    <tabColor rgb="FF6578FF"/>
  </sheetPr>
  <dimension ref="A1:T46"/>
  <sheetViews>
    <sheetView zoomScale="90" zoomScaleNormal="90" workbookViewId="0">
      <selection activeCell="B27" sqref="B27"/>
    </sheetView>
  </sheetViews>
  <sheetFormatPr defaultColWidth="8.77734375" defaultRowHeight="11.4" x14ac:dyDescent="0.2"/>
  <cols>
    <col min="1" max="1" width="13.6640625" style="3" customWidth="1"/>
    <col min="2" max="2" width="8.77734375" style="4" customWidth="1"/>
    <col min="3" max="3" width="11.88671875" style="4" customWidth="1"/>
    <col min="4" max="4" width="17.21875" style="4" customWidth="1"/>
    <col min="5" max="5" width="8.77734375" style="4" customWidth="1"/>
    <col min="6" max="6" width="19.109375" style="4" customWidth="1"/>
    <col min="7" max="7" width="11.44140625" style="4" customWidth="1"/>
    <col min="8" max="8" width="16.33203125" style="4" customWidth="1"/>
    <col min="9" max="9" width="2.21875" style="4" customWidth="1"/>
    <col min="10" max="10" width="17.21875" style="5" customWidth="1"/>
    <col min="11" max="11" width="8.77734375" style="5" customWidth="1"/>
    <col min="12" max="12" width="19.109375" style="4" customWidth="1"/>
    <col min="13" max="13" width="2.21875" style="4" customWidth="1"/>
    <col min="14" max="14" width="21.44140625" style="3" customWidth="1"/>
    <col min="15" max="15" width="11" style="3" customWidth="1"/>
    <col min="16" max="16" width="2.21875" style="4" customWidth="1"/>
    <col min="17" max="17" width="19.109375" style="5" customWidth="1"/>
    <col min="18" max="18" width="17.21875" style="5" customWidth="1"/>
    <col min="19" max="19" width="21.44140625" style="4" customWidth="1"/>
    <col min="20" max="20" width="0.6640625" style="3" customWidth="1"/>
    <col min="21" max="16384" width="8.77734375" style="3"/>
  </cols>
  <sheetData>
    <row r="1" spans="1:19" x14ac:dyDescent="0.2">
      <c r="B1" s="3"/>
      <c r="C1" s="3"/>
      <c r="D1" s="3"/>
      <c r="E1" s="3"/>
      <c r="F1" s="3"/>
      <c r="G1" s="3"/>
      <c r="H1" s="3"/>
      <c r="I1" s="3"/>
      <c r="J1" s="3"/>
      <c r="K1" s="3"/>
      <c r="L1" s="3"/>
      <c r="M1" s="3"/>
      <c r="P1" s="3"/>
      <c r="Q1" s="3"/>
      <c r="R1" s="3"/>
      <c r="S1" s="3"/>
    </row>
    <row r="2" spans="1:19" x14ac:dyDescent="0.2">
      <c r="B2" s="3"/>
      <c r="C2" s="3"/>
      <c r="D2" s="3"/>
      <c r="E2" s="3"/>
      <c r="F2" s="3"/>
      <c r="G2" s="3"/>
      <c r="H2" s="3"/>
      <c r="I2" s="3"/>
      <c r="J2" s="3"/>
      <c r="K2" s="3"/>
      <c r="L2" s="3"/>
      <c r="M2" s="3"/>
      <c r="P2" s="3"/>
      <c r="Q2" s="3"/>
      <c r="R2" s="3"/>
      <c r="S2" s="3"/>
    </row>
    <row r="3" spans="1:19" ht="13.8" x14ac:dyDescent="0.2">
      <c r="A3" s="40" t="s">
        <v>60</v>
      </c>
      <c r="B3" s="41"/>
      <c r="C3" s="41"/>
      <c r="D3" s="42"/>
      <c r="E3" s="42"/>
      <c r="F3" s="41"/>
      <c r="G3" s="41"/>
      <c r="H3" s="42"/>
      <c r="I3" s="42"/>
      <c r="J3" s="42"/>
      <c r="K3" s="42"/>
      <c r="L3" s="42"/>
      <c r="M3" s="42"/>
      <c r="N3" s="42"/>
      <c r="O3" s="42"/>
      <c r="P3" s="42"/>
      <c r="Q3" s="42"/>
      <c r="R3" s="42"/>
      <c r="S3" s="42"/>
    </row>
    <row r="4" spans="1:19" x14ac:dyDescent="0.2">
      <c r="B4" s="28"/>
      <c r="C4" s="28"/>
      <c r="D4" s="28"/>
      <c r="E4" s="28"/>
      <c r="F4" s="28"/>
      <c r="G4" s="28"/>
      <c r="H4" s="28"/>
      <c r="I4" s="28"/>
      <c r="J4" s="31"/>
      <c r="K4" s="31"/>
      <c r="L4" s="28"/>
      <c r="M4" s="28"/>
      <c r="N4" s="2"/>
      <c r="O4" s="2"/>
      <c r="P4" s="28"/>
      <c r="Q4" s="31"/>
      <c r="R4" s="31"/>
      <c r="S4" s="28"/>
    </row>
    <row r="5" spans="1:19" ht="12" x14ac:dyDescent="0.25">
      <c r="A5" s="43" t="s">
        <v>32</v>
      </c>
      <c r="B5" s="2" t="s">
        <v>57</v>
      </c>
      <c r="C5" s="28"/>
      <c r="D5" s="28"/>
      <c r="E5" s="28"/>
      <c r="F5" s="28"/>
      <c r="G5" s="28"/>
      <c r="H5" s="28"/>
      <c r="I5" s="28"/>
      <c r="J5" s="31"/>
      <c r="K5" s="31"/>
      <c r="L5" s="31"/>
      <c r="M5" s="28"/>
      <c r="N5" s="28"/>
      <c r="O5" s="28"/>
      <c r="P5" s="28"/>
      <c r="Q5" s="31"/>
      <c r="R5" s="31"/>
      <c r="S5" s="28"/>
    </row>
    <row r="6" spans="1:19" ht="12" x14ac:dyDescent="0.25">
      <c r="A6" s="44" t="s">
        <v>33</v>
      </c>
      <c r="B6" s="2" t="s">
        <v>58</v>
      </c>
      <c r="C6" s="28"/>
      <c r="D6" s="28"/>
      <c r="E6" s="28"/>
      <c r="F6" s="28"/>
      <c r="G6" s="28"/>
      <c r="H6" s="28"/>
      <c r="I6" s="28"/>
      <c r="J6" s="31"/>
      <c r="K6" s="31"/>
      <c r="L6" s="31"/>
      <c r="M6" s="28"/>
      <c r="N6" s="28"/>
      <c r="O6" s="28"/>
      <c r="P6" s="28"/>
      <c r="Q6" s="31"/>
      <c r="R6" s="31"/>
      <c r="S6" s="31"/>
    </row>
    <row r="7" spans="1:19" ht="12" x14ac:dyDescent="0.25">
      <c r="A7" s="1" t="s">
        <v>28</v>
      </c>
      <c r="B7" s="49">
        <v>45077</v>
      </c>
      <c r="C7" s="28"/>
      <c r="D7" s="28"/>
      <c r="E7" s="28"/>
      <c r="F7" s="28"/>
      <c r="G7" s="28"/>
      <c r="H7" s="28"/>
      <c r="I7" s="28"/>
      <c r="J7" s="31"/>
      <c r="K7" s="31"/>
      <c r="L7" s="31"/>
      <c r="M7" s="28"/>
      <c r="N7" s="28"/>
      <c r="O7" s="28"/>
      <c r="P7" s="28"/>
      <c r="Q7" s="31"/>
      <c r="R7" s="31"/>
      <c r="S7" s="2"/>
    </row>
    <row r="8" spans="1:19" ht="12" x14ac:dyDescent="0.25">
      <c r="A8" s="1"/>
      <c r="B8" s="49"/>
      <c r="C8" s="28"/>
      <c r="D8" s="28"/>
      <c r="E8" s="28"/>
      <c r="F8" s="28"/>
      <c r="G8" s="28"/>
      <c r="H8" s="28"/>
      <c r="I8" s="28"/>
      <c r="J8" s="31"/>
      <c r="K8" s="31"/>
      <c r="L8" s="31"/>
      <c r="M8" s="28"/>
      <c r="N8" s="28"/>
      <c r="O8" s="28"/>
      <c r="P8" s="28"/>
      <c r="Q8" s="31"/>
      <c r="R8" s="31"/>
      <c r="S8" s="2"/>
    </row>
    <row r="9" spans="1:19" s="6" customFormat="1" ht="12" x14ac:dyDescent="0.25">
      <c r="A9" s="2"/>
      <c r="B9" s="28"/>
      <c r="C9" s="28"/>
      <c r="D9" s="68" t="s">
        <v>61</v>
      </c>
      <c r="E9" s="68"/>
      <c r="F9" s="69"/>
      <c r="G9" s="69"/>
      <c r="H9" s="69"/>
      <c r="I9" s="69"/>
      <c r="J9" s="69"/>
      <c r="K9" s="69"/>
      <c r="L9" s="69"/>
      <c r="M9" s="69"/>
      <c r="N9" s="70"/>
      <c r="O9" s="70"/>
      <c r="P9" s="28"/>
      <c r="Q9" s="71" t="s">
        <v>62</v>
      </c>
      <c r="R9" s="72"/>
      <c r="S9" s="72"/>
    </row>
    <row r="10" spans="1:19" s="6" customFormat="1" ht="12.6" thickBot="1" x14ac:dyDescent="0.3">
      <c r="A10" s="2"/>
      <c r="B10" s="28"/>
      <c r="C10" s="28"/>
      <c r="D10" s="7"/>
      <c r="E10" s="7"/>
      <c r="F10" s="50"/>
      <c r="G10" s="50"/>
      <c r="H10" s="50"/>
      <c r="I10" s="50"/>
      <c r="J10" s="50"/>
      <c r="K10" s="50"/>
      <c r="L10" s="50"/>
      <c r="M10" s="50"/>
      <c r="N10" s="2"/>
      <c r="O10" s="2"/>
      <c r="P10" s="50"/>
      <c r="Q10" s="8"/>
      <c r="R10" s="31"/>
      <c r="S10" s="31"/>
    </row>
    <row r="11" spans="1:19" ht="15" customHeight="1" thickBot="1" x14ac:dyDescent="0.25">
      <c r="A11" s="2"/>
      <c r="B11" s="28"/>
      <c r="C11" s="28"/>
      <c r="D11" s="46" t="str">
        <f>MID( B5, SEARCH("(",B5)+1, (LEN(B5)-SEARCH("(",B5))-1 )</f>
        <v>USBIG Corp</v>
      </c>
      <c r="E11" s="46"/>
      <c r="F11" s="46"/>
      <c r="G11" s="47" t="s">
        <v>52</v>
      </c>
      <c r="H11" s="47"/>
      <c r="I11" s="9"/>
      <c r="J11" s="45" t="str">
        <f>MID( B6, SEARCH("(",B6)+1, (LEN(B6)-SEARCH("(",B6))-1 )</f>
        <v>USBIG CTB Corp</v>
      </c>
      <c r="K11" s="45"/>
      <c r="L11" s="45"/>
      <c r="M11" s="9"/>
      <c r="N11" s="45" t="s">
        <v>23</v>
      </c>
      <c r="O11" s="45"/>
      <c r="P11" s="9"/>
      <c r="Q11" s="10" t="s">
        <v>53</v>
      </c>
      <c r="R11" s="11"/>
      <c r="S11" s="12" t="s">
        <v>54</v>
      </c>
    </row>
    <row r="12" spans="1:19" s="13" customFormat="1" ht="34.200000000000003" x14ac:dyDescent="0.3">
      <c r="A12" s="48"/>
      <c r="B12" s="14" t="s">
        <v>21</v>
      </c>
      <c r="C12" s="14" t="s">
        <v>22</v>
      </c>
      <c r="D12" s="15" t="s">
        <v>37</v>
      </c>
      <c r="E12" s="15" t="s">
        <v>34</v>
      </c>
      <c r="F12" s="15" t="s">
        <v>40</v>
      </c>
      <c r="G12" s="15" t="s">
        <v>35</v>
      </c>
      <c r="H12" s="15" t="s">
        <v>36</v>
      </c>
      <c r="I12" s="15"/>
      <c r="J12" s="51" t="s">
        <v>37</v>
      </c>
      <c r="K12" s="51" t="s">
        <v>34</v>
      </c>
      <c r="L12" s="51" t="s">
        <v>40</v>
      </c>
      <c r="M12" s="14"/>
      <c r="N12" s="51" t="s">
        <v>39</v>
      </c>
      <c r="O12" s="51" t="s">
        <v>56</v>
      </c>
      <c r="P12" s="15"/>
      <c r="Q12" s="15" t="s">
        <v>40</v>
      </c>
      <c r="R12" s="16" t="s">
        <v>38</v>
      </c>
      <c r="S12" s="15" t="s">
        <v>39</v>
      </c>
    </row>
    <row r="13" spans="1:19" s="17" customFormat="1" x14ac:dyDescent="0.2">
      <c r="B13" s="18"/>
      <c r="C13" s="18"/>
      <c r="F13" s="18"/>
      <c r="G13" s="18"/>
      <c r="H13" s="18"/>
      <c r="I13" s="18"/>
      <c r="J13" s="19"/>
      <c r="K13" s="19"/>
      <c r="L13" s="19"/>
      <c r="M13" s="18"/>
      <c r="N13" s="19"/>
      <c r="O13" s="19"/>
      <c r="P13" s="18"/>
      <c r="Q13" s="18"/>
      <c r="R13" s="19"/>
      <c r="S13" s="18"/>
    </row>
    <row r="14" spans="1:19" ht="12" x14ac:dyDescent="0.25">
      <c r="A14" s="54" t="s">
        <v>0</v>
      </c>
      <c r="B14" s="55">
        <v>2020</v>
      </c>
      <c r="C14" s="56" t="s">
        <v>25</v>
      </c>
      <c r="D14" s="57">
        <v>442.41856105111452</v>
      </c>
      <c r="E14" s="66">
        <v>0.69298688000000108</v>
      </c>
      <c r="F14" s="58" t="s">
        <v>11</v>
      </c>
      <c r="G14" s="59">
        <v>155463.95723758728</v>
      </c>
      <c r="H14" s="58" t="s">
        <v>11</v>
      </c>
      <c r="I14" s="58"/>
      <c r="J14" s="57">
        <v>307.4838339303144</v>
      </c>
      <c r="K14" s="66">
        <v>0.70869795034165728</v>
      </c>
      <c r="L14" s="60" t="s">
        <v>11</v>
      </c>
      <c r="M14" s="58"/>
      <c r="N14" s="61">
        <v>0.30499336827147838</v>
      </c>
      <c r="O14" s="58">
        <v>0.34830965858336194</v>
      </c>
      <c r="P14" s="58"/>
      <c r="Q14" s="62" t="s">
        <v>11</v>
      </c>
      <c r="R14" s="63" t="s">
        <v>11</v>
      </c>
      <c r="S14" s="64" t="s">
        <v>11</v>
      </c>
    </row>
    <row r="15" spans="1:19" ht="12" x14ac:dyDescent="0.25">
      <c r="A15" s="20" t="s">
        <v>1</v>
      </c>
      <c r="B15" s="20">
        <f>B14+1</f>
        <v>2021</v>
      </c>
      <c r="C15" s="21" t="s">
        <v>26</v>
      </c>
      <c r="D15" s="5">
        <v>505.73763028674335</v>
      </c>
      <c r="E15" s="65">
        <v>0.68775406999999833</v>
      </c>
      <c r="F15" s="22">
        <v>-0.24867767440553434</v>
      </c>
      <c r="G15" s="23">
        <v>169819.72555989178</v>
      </c>
      <c r="H15" s="22">
        <v>1.0923414570000001</v>
      </c>
      <c r="I15" s="22"/>
      <c r="J15" s="5">
        <v>260.37891923234127</v>
      </c>
      <c r="K15" s="65">
        <v>0.71777532775748099</v>
      </c>
      <c r="L15" s="24">
        <v>7.4999539420338435E-2</v>
      </c>
      <c r="M15" s="22"/>
      <c r="N15" s="25">
        <v>0.48515019717889785</v>
      </c>
      <c r="O15" s="22">
        <v>0.30766107558469113</v>
      </c>
      <c r="P15" s="22"/>
      <c r="Q15" s="26">
        <v>7.0000000000000007E-2</v>
      </c>
      <c r="R15" s="5">
        <f>(1-Q15)*$J$14/H15</f>
        <v>261.78624250017123</v>
      </c>
      <c r="S15" s="26">
        <v>0.3</v>
      </c>
    </row>
    <row r="16" spans="1:19" ht="12" x14ac:dyDescent="0.25">
      <c r="A16" s="4" t="s">
        <v>2</v>
      </c>
      <c r="B16" s="4">
        <f t="shared" ref="B16:B24" si="0">B15+1</f>
        <v>2022</v>
      </c>
      <c r="C16" s="21" t="s">
        <v>27</v>
      </c>
      <c r="D16" s="23">
        <v>610.50589565946507</v>
      </c>
      <c r="E16" s="65">
        <v>0.6612228463274763</v>
      </c>
      <c r="F16" s="22">
        <v>-0.31100420235158488</v>
      </c>
      <c r="G16" s="23">
        <v>193633.88648947503</v>
      </c>
      <c r="H16" s="22">
        <v>1.2455226917552</v>
      </c>
      <c r="I16" s="22"/>
      <c r="J16" s="23">
        <v>212.28484413641155</v>
      </c>
      <c r="K16" s="65">
        <v>0.79898611542710096</v>
      </c>
      <c r="L16" s="24">
        <v>7.2691644581956094E-2</v>
      </c>
      <c r="M16" s="22"/>
      <c r="N16" s="25">
        <v>0.65228043554419302</v>
      </c>
      <c r="O16" s="67">
        <v>0.37280513904492052</v>
      </c>
      <c r="P16" s="22"/>
      <c r="Q16" s="26">
        <v>7.0000000000000007E-2</v>
      </c>
      <c r="R16" s="5">
        <f>((1-Q16)^(B16-$B$14))*$J$14/H16</f>
        <v>213.51900670035994</v>
      </c>
      <c r="S16" s="26">
        <v>0.3</v>
      </c>
    </row>
    <row r="17" spans="1:19" s="32" customFormat="1" x14ac:dyDescent="0.2">
      <c r="A17" s="28" t="s">
        <v>3</v>
      </c>
      <c r="B17" s="28">
        <f t="shared" si="0"/>
        <v>2023</v>
      </c>
      <c r="C17" s="29" t="s">
        <v>13</v>
      </c>
      <c r="D17" s="30" t="s">
        <v>11</v>
      </c>
      <c r="E17" s="30" t="s">
        <v>11</v>
      </c>
      <c r="F17" s="30" t="s">
        <v>11</v>
      </c>
      <c r="G17" s="30" t="s">
        <v>11</v>
      </c>
      <c r="H17" s="30" t="s">
        <v>11</v>
      </c>
      <c r="I17" s="3"/>
      <c r="J17" s="30" t="s">
        <v>11</v>
      </c>
      <c r="K17" s="30" t="s">
        <v>11</v>
      </c>
      <c r="L17" s="30" t="s">
        <v>11</v>
      </c>
      <c r="M17" s="3"/>
      <c r="N17" s="30" t="s">
        <v>11</v>
      </c>
      <c r="O17" s="30" t="s">
        <v>11</v>
      </c>
      <c r="P17" s="3"/>
      <c r="Q17" s="27">
        <v>7.0000000000000007E-2</v>
      </c>
      <c r="R17" s="31">
        <f>((1-Q17)^(B17-$B$14))*$J$14/$H$16</f>
        <v>198.57267623133473</v>
      </c>
      <c r="S17" s="26">
        <v>0.3</v>
      </c>
    </row>
    <row r="18" spans="1:19" s="32" customFormat="1" x14ac:dyDescent="0.2">
      <c r="A18" s="28" t="s">
        <v>4</v>
      </c>
      <c r="B18" s="28">
        <f t="shared" si="0"/>
        <v>2024</v>
      </c>
      <c r="C18" s="29" t="s">
        <v>14</v>
      </c>
      <c r="D18" s="30" t="s">
        <v>11</v>
      </c>
      <c r="E18" s="30" t="s">
        <v>11</v>
      </c>
      <c r="F18" s="30" t="s">
        <v>11</v>
      </c>
      <c r="G18" s="30" t="s">
        <v>11</v>
      </c>
      <c r="H18" s="30" t="s">
        <v>11</v>
      </c>
      <c r="I18" s="3"/>
      <c r="J18" s="30" t="s">
        <v>11</v>
      </c>
      <c r="K18" s="30" t="s">
        <v>11</v>
      </c>
      <c r="L18" s="30" t="s">
        <v>11</v>
      </c>
      <c r="M18" s="3"/>
      <c r="N18" s="30" t="s">
        <v>11</v>
      </c>
      <c r="O18" s="30" t="s">
        <v>11</v>
      </c>
      <c r="P18" s="3"/>
      <c r="Q18" s="27">
        <v>7.0000000000000007E-2</v>
      </c>
      <c r="R18" s="31">
        <f t="shared" ref="R18:R24" si="1">((1-Q18)^(B18-$B$14))*$J$14/$H$16</f>
        <v>184.67258889514127</v>
      </c>
      <c r="S18" s="26">
        <v>0.3</v>
      </c>
    </row>
    <row r="19" spans="1:19" s="32" customFormat="1" x14ac:dyDescent="0.2">
      <c r="A19" s="28" t="s">
        <v>5</v>
      </c>
      <c r="B19" s="28">
        <f t="shared" si="0"/>
        <v>2025</v>
      </c>
      <c r="C19" s="29" t="s">
        <v>15</v>
      </c>
      <c r="D19" s="30" t="s">
        <v>11</v>
      </c>
      <c r="E19" s="30" t="s">
        <v>11</v>
      </c>
      <c r="F19" s="30" t="s">
        <v>11</v>
      </c>
      <c r="G19" s="30" t="s">
        <v>11</v>
      </c>
      <c r="H19" s="30" t="s">
        <v>11</v>
      </c>
      <c r="I19" s="3"/>
      <c r="J19" s="30" t="s">
        <v>11</v>
      </c>
      <c r="K19" s="30" t="s">
        <v>11</v>
      </c>
      <c r="L19" s="30" t="s">
        <v>11</v>
      </c>
      <c r="M19" s="3"/>
      <c r="N19" s="30" t="s">
        <v>11</v>
      </c>
      <c r="O19" s="30" t="s">
        <v>11</v>
      </c>
      <c r="P19" s="3"/>
      <c r="Q19" s="27">
        <v>7.0000000000000007E-2</v>
      </c>
      <c r="R19" s="31">
        <f t="shared" si="1"/>
        <v>171.74550767248138</v>
      </c>
      <c r="S19" s="26">
        <v>0.3</v>
      </c>
    </row>
    <row r="20" spans="1:19" s="32" customFormat="1" x14ac:dyDescent="0.2">
      <c r="A20" s="28" t="s">
        <v>6</v>
      </c>
      <c r="B20" s="28">
        <f t="shared" si="0"/>
        <v>2026</v>
      </c>
      <c r="C20" s="29" t="s">
        <v>16</v>
      </c>
      <c r="D20" s="30" t="s">
        <v>11</v>
      </c>
      <c r="E20" s="30" t="s">
        <v>11</v>
      </c>
      <c r="F20" s="30" t="s">
        <v>11</v>
      </c>
      <c r="G20" s="30" t="s">
        <v>11</v>
      </c>
      <c r="H20" s="30" t="s">
        <v>11</v>
      </c>
      <c r="I20" s="3"/>
      <c r="J20" s="30" t="s">
        <v>11</v>
      </c>
      <c r="K20" s="30" t="s">
        <v>11</v>
      </c>
      <c r="L20" s="30" t="s">
        <v>11</v>
      </c>
      <c r="M20" s="3"/>
      <c r="N20" s="30" t="s">
        <v>11</v>
      </c>
      <c r="O20" s="30" t="s">
        <v>11</v>
      </c>
      <c r="P20" s="3"/>
      <c r="Q20" s="27">
        <v>7.0000000000000007E-2</v>
      </c>
      <c r="R20" s="31">
        <f t="shared" si="1"/>
        <v>159.72332213540767</v>
      </c>
      <c r="S20" s="26">
        <v>0.3</v>
      </c>
    </row>
    <row r="21" spans="1:19" s="32" customFormat="1" x14ac:dyDescent="0.2">
      <c r="A21" s="28" t="s">
        <v>7</v>
      </c>
      <c r="B21" s="28">
        <f t="shared" si="0"/>
        <v>2027</v>
      </c>
      <c r="C21" s="29" t="s">
        <v>17</v>
      </c>
      <c r="D21" s="30" t="s">
        <v>11</v>
      </c>
      <c r="E21" s="30" t="s">
        <v>11</v>
      </c>
      <c r="F21" s="30" t="s">
        <v>11</v>
      </c>
      <c r="G21" s="30" t="s">
        <v>11</v>
      </c>
      <c r="H21" s="30" t="s">
        <v>11</v>
      </c>
      <c r="I21" s="3"/>
      <c r="J21" s="30" t="s">
        <v>11</v>
      </c>
      <c r="K21" s="30" t="s">
        <v>11</v>
      </c>
      <c r="L21" s="30" t="s">
        <v>11</v>
      </c>
      <c r="M21" s="3"/>
      <c r="N21" s="30" t="s">
        <v>11</v>
      </c>
      <c r="O21" s="30" t="s">
        <v>11</v>
      </c>
      <c r="P21" s="3"/>
      <c r="Q21" s="27">
        <v>7.0000000000000007E-2</v>
      </c>
      <c r="R21" s="31">
        <f t="shared" si="1"/>
        <v>148.54268958592911</v>
      </c>
      <c r="S21" s="26">
        <v>0.3</v>
      </c>
    </row>
    <row r="22" spans="1:19" s="32" customFormat="1" x14ac:dyDescent="0.2">
      <c r="A22" s="28" t="s">
        <v>8</v>
      </c>
      <c r="B22" s="28">
        <f t="shared" si="0"/>
        <v>2028</v>
      </c>
      <c r="C22" s="29" t="s">
        <v>18</v>
      </c>
      <c r="D22" s="30" t="s">
        <v>11</v>
      </c>
      <c r="E22" s="30" t="s">
        <v>11</v>
      </c>
      <c r="F22" s="30" t="s">
        <v>11</v>
      </c>
      <c r="G22" s="30" t="s">
        <v>11</v>
      </c>
      <c r="H22" s="30" t="s">
        <v>11</v>
      </c>
      <c r="I22" s="3"/>
      <c r="J22" s="30" t="s">
        <v>11</v>
      </c>
      <c r="K22" s="30" t="s">
        <v>11</v>
      </c>
      <c r="L22" s="30" t="s">
        <v>11</v>
      </c>
      <c r="M22" s="3"/>
      <c r="N22" s="30" t="s">
        <v>11</v>
      </c>
      <c r="O22" s="30" t="s">
        <v>11</v>
      </c>
      <c r="P22" s="3"/>
      <c r="Q22" s="27">
        <v>7.0000000000000007E-2</v>
      </c>
      <c r="R22" s="31">
        <f t="shared" si="1"/>
        <v>138.14470131491407</v>
      </c>
      <c r="S22" s="26">
        <v>0.3</v>
      </c>
    </row>
    <row r="23" spans="1:19" s="32" customFormat="1" x14ac:dyDescent="0.2">
      <c r="A23" s="28" t="s">
        <v>9</v>
      </c>
      <c r="B23" s="28">
        <f t="shared" si="0"/>
        <v>2029</v>
      </c>
      <c r="C23" s="29" t="s">
        <v>19</v>
      </c>
      <c r="D23" s="30" t="s">
        <v>11</v>
      </c>
      <c r="E23" s="30" t="s">
        <v>11</v>
      </c>
      <c r="F23" s="30" t="s">
        <v>11</v>
      </c>
      <c r="G23" s="30" t="s">
        <v>11</v>
      </c>
      <c r="H23" s="30" t="s">
        <v>11</v>
      </c>
      <c r="I23" s="3"/>
      <c r="J23" s="30" t="s">
        <v>11</v>
      </c>
      <c r="K23" s="30" t="s">
        <v>11</v>
      </c>
      <c r="L23" s="30" t="s">
        <v>11</v>
      </c>
      <c r="M23" s="3"/>
      <c r="N23" s="30" t="s">
        <v>11</v>
      </c>
      <c r="O23" s="30" t="s">
        <v>11</v>
      </c>
      <c r="P23" s="3"/>
      <c r="Q23" s="27">
        <v>7.0000000000000007E-2</v>
      </c>
      <c r="R23" s="31">
        <f t="shared" si="1"/>
        <v>128.47457222287008</v>
      </c>
      <c r="S23" s="26">
        <v>0.3</v>
      </c>
    </row>
    <row r="24" spans="1:19" s="32" customFormat="1" x14ac:dyDescent="0.2">
      <c r="A24" s="28" t="s">
        <v>10</v>
      </c>
      <c r="B24" s="28">
        <f t="shared" si="0"/>
        <v>2030</v>
      </c>
      <c r="C24" s="29" t="s">
        <v>20</v>
      </c>
      <c r="D24" s="30" t="s">
        <v>11</v>
      </c>
      <c r="E24" s="30" t="s">
        <v>11</v>
      </c>
      <c r="F24" s="30" t="s">
        <v>11</v>
      </c>
      <c r="G24" s="30" t="s">
        <v>11</v>
      </c>
      <c r="H24" s="30" t="s">
        <v>11</v>
      </c>
      <c r="I24" s="3"/>
      <c r="J24" s="30" t="s">
        <v>11</v>
      </c>
      <c r="K24" s="30" t="s">
        <v>11</v>
      </c>
      <c r="L24" s="30" t="s">
        <v>11</v>
      </c>
      <c r="M24" s="3"/>
      <c r="N24" s="30" t="s">
        <v>11</v>
      </c>
      <c r="O24" s="30" t="s">
        <v>11</v>
      </c>
      <c r="P24" s="3"/>
      <c r="Q24" s="27">
        <v>7.0000000000000007E-2</v>
      </c>
      <c r="R24" s="31">
        <f t="shared" si="1"/>
        <v>119.48135216726918</v>
      </c>
      <c r="S24" s="26">
        <v>0.3</v>
      </c>
    </row>
    <row r="25" spans="1:19" x14ac:dyDescent="0.2">
      <c r="Q25" s="4"/>
      <c r="R25" s="4"/>
    </row>
    <row r="26" spans="1:19" x14ac:dyDescent="0.2">
      <c r="A26" s="34" t="s">
        <v>12</v>
      </c>
      <c r="C26" s="33"/>
      <c r="Q26" s="4"/>
      <c r="R26" s="4"/>
    </row>
    <row r="27" spans="1:19" x14ac:dyDescent="0.2">
      <c r="A27" s="35" t="s">
        <v>41</v>
      </c>
      <c r="C27" s="33"/>
      <c r="Q27" s="4"/>
      <c r="R27" s="4"/>
    </row>
    <row r="28" spans="1:19" x14ac:dyDescent="0.2">
      <c r="A28" s="36" t="s">
        <v>49</v>
      </c>
      <c r="C28" s="33"/>
      <c r="Q28" s="4"/>
      <c r="R28" s="4"/>
    </row>
    <row r="29" spans="1:19" x14ac:dyDescent="0.2">
      <c r="A29" s="53" t="s">
        <v>50</v>
      </c>
      <c r="C29" s="33"/>
      <c r="Q29" s="4"/>
      <c r="R29" s="4"/>
    </row>
    <row r="30" spans="1:19" x14ac:dyDescent="0.2">
      <c r="A30" s="36" t="s">
        <v>43</v>
      </c>
      <c r="C30" s="33"/>
      <c r="Q30" s="4"/>
      <c r="R30" s="4"/>
    </row>
    <row r="31" spans="1:19" x14ac:dyDescent="0.2">
      <c r="A31" s="36" t="s">
        <v>44</v>
      </c>
      <c r="C31" s="33"/>
      <c r="Q31" s="4"/>
      <c r="R31" s="4"/>
    </row>
    <row r="32" spans="1:19" x14ac:dyDescent="0.2">
      <c r="A32" s="35" t="s">
        <v>45</v>
      </c>
      <c r="C32" s="33"/>
      <c r="Q32" s="4"/>
      <c r="R32" s="4"/>
    </row>
    <row r="33" spans="1:20" x14ac:dyDescent="0.2">
      <c r="A33" s="35" t="s">
        <v>63</v>
      </c>
      <c r="C33" s="33"/>
      <c r="Q33" s="4"/>
      <c r="R33" s="4"/>
    </row>
    <row r="34" spans="1:20" s="4" customFormat="1" x14ac:dyDescent="0.2">
      <c r="A34" s="35" t="s">
        <v>55</v>
      </c>
      <c r="C34" s="33"/>
      <c r="J34" s="5"/>
      <c r="K34" s="5"/>
      <c r="N34" s="3"/>
      <c r="O34" s="3"/>
      <c r="T34" s="3"/>
    </row>
    <row r="35" spans="1:20" x14ac:dyDescent="0.2">
      <c r="A35" s="37" t="s">
        <v>24</v>
      </c>
      <c r="Q35" s="4"/>
      <c r="R35" s="4"/>
    </row>
    <row r="36" spans="1:20" x14ac:dyDescent="0.2">
      <c r="A36" s="38" t="s">
        <v>31</v>
      </c>
      <c r="Q36" s="4"/>
      <c r="R36" s="4"/>
    </row>
    <row r="37" spans="1:20" x14ac:dyDescent="0.2">
      <c r="A37" s="39"/>
      <c r="Q37" s="4"/>
      <c r="R37" s="4"/>
    </row>
    <row r="38" spans="1:20" x14ac:dyDescent="0.2">
      <c r="A38" s="52" t="s">
        <v>46</v>
      </c>
      <c r="Q38" s="4"/>
      <c r="R38" s="4"/>
    </row>
    <row r="39" spans="1:20" x14ac:dyDescent="0.2">
      <c r="A39" s="36" t="s">
        <v>51</v>
      </c>
      <c r="Q39" s="4"/>
      <c r="R39" s="4"/>
    </row>
    <row r="40" spans="1:20" x14ac:dyDescent="0.2">
      <c r="A40" s="36" t="s">
        <v>42</v>
      </c>
      <c r="C40" s="33"/>
      <c r="Q40" s="4"/>
      <c r="R40" s="4"/>
    </row>
    <row r="41" spans="1:20" x14ac:dyDescent="0.2">
      <c r="A41" s="39" t="s">
        <v>47</v>
      </c>
      <c r="Q41" s="4"/>
      <c r="R41" s="4"/>
    </row>
    <row r="42" spans="1:20" x14ac:dyDescent="0.2">
      <c r="A42" s="39" t="s">
        <v>48</v>
      </c>
      <c r="Q42" s="4"/>
      <c r="R42" s="4"/>
    </row>
    <row r="43" spans="1:20" x14ac:dyDescent="0.2">
      <c r="A43" s="39"/>
      <c r="Q43" s="4"/>
      <c r="R43" s="4"/>
    </row>
    <row r="44" spans="1:20" x14ac:dyDescent="0.2">
      <c r="A44" s="34" t="s">
        <v>29</v>
      </c>
      <c r="Q44" s="4"/>
      <c r="R44" s="4"/>
    </row>
    <row r="45" spans="1:20" x14ac:dyDescent="0.2">
      <c r="A45" s="37" t="s">
        <v>30</v>
      </c>
      <c r="Q45" s="4"/>
      <c r="R45" s="4"/>
    </row>
    <row r="46" spans="1:20" x14ac:dyDescent="0.2">
      <c r="Q46" s="4"/>
      <c r="R46" s="4"/>
    </row>
  </sheetData>
  <hyperlinks>
    <hyperlink ref="A36" r:id="rId1" display="Index Ground Rules" xr:uid="{2F0F6BFC-3354-4F16-B354-C730E78D5F35}"/>
  </hyperlinks>
  <pageMargins left="0.7" right="0.7" top="0.75" bottom="0.75" header="0.3" footer="0.3"/>
  <pageSetup orientation="portrait" r:id="rId2"/>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Trajectory_Scope1&amp;2</vt:lpstr>
      <vt:lpstr>Trajectory_Scope3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Chang</dc:creator>
  <cp:lastModifiedBy>Wu, Isabelle</cp:lastModifiedBy>
  <cp:lastPrinted>2023-06-14T03:37:26Z</cp:lastPrinted>
  <dcterms:created xsi:type="dcterms:W3CDTF">2023-03-06T08:55:26Z</dcterms:created>
  <dcterms:modified xsi:type="dcterms:W3CDTF">2023-06-14T03:50:20Z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ffedc7-8dd7-4346-b906-eaa072ee5258_Enabled">
    <vt:lpwstr>true</vt:lpwstr>
  </property>
  <property fmtid="{D5CDD505-2E9C-101B-9397-08002B2CF9AE}" pid="3" name="MSIP_Label_16ffedc7-8dd7-4346-b906-eaa072ee5258_SetDate">
    <vt:lpwstr>2023-06-13T03:02:25Z</vt:lpwstr>
  </property>
  <property fmtid="{D5CDD505-2E9C-101B-9397-08002B2CF9AE}" pid="4" name="MSIP_Label_16ffedc7-8dd7-4346-b906-eaa072ee5258_Method">
    <vt:lpwstr>Standard</vt:lpwstr>
  </property>
  <property fmtid="{D5CDD505-2E9C-101B-9397-08002B2CF9AE}" pid="5" name="MSIP_Label_16ffedc7-8dd7-4346-b906-eaa072ee5258_Name">
    <vt:lpwstr>Corporate</vt:lpwstr>
  </property>
  <property fmtid="{D5CDD505-2E9C-101B-9397-08002B2CF9AE}" pid="6" name="MSIP_Label_16ffedc7-8dd7-4346-b906-eaa072ee5258_SiteId">
    <vt:lpwstr>287e9f0e-91ec-4cf0-b7a4-c63898072181</vt:lpwstr>
  </property>
  <property fmtid="{D5CDD505-2E9C-101B-9397-08002B2CF9AE}" pid="7" name="MSIP_Label_16ffedc7-8dd7-4346-b906-eaa072ee5258_ActionId">
    <vt:lpwstr>177b4c3d-5a08-48d0-b700-33c3a2f6fd5d</vt:lpwstr>
  </property>
  <property fmtid="{D5CDD505-2E9C-101B-9397-08002B2CF9AE}" pid="8" name="MSIP_Label_16ffedc7-8dd7-4346-b906-eaa072ee5258_ContentBits">
    <vt:lpwstr>1</vt:lpwstr>
  </property>
</Properties>
</file>