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ttps://lsegroup.sharepoint.com/sites/GlobalFixedIncomeTeam2/Shared Documents/2- London/a. BAU/Gilts/Sample_Index_Calcs/Templates_for_Web/"/>
    </mc:Choice>
  </mc:AlternateContent>
  <xr:revisionPtr revIDLastSave="595" documentId="13_ncr:1_{2116810A-8CB4-4F92-A516-8D377276FD5E}" xr6:coauthVersionLast="47" xr6:coauthVersionMax="47" xr10:uidLastSave="{BCE2C57A-AAED-4407-8E4C-F0C6A562A2C9}"/>
  <bookViews>
    <workbookView xWindow="-120" yWindow="-120" windowWidth="29040" windowHeight="15720" xr2:uid="{00000000-000D-0000-FFFF-FFFF00000000}"/>
  </bookViews>
  <sheets>
    <sheet name="About us" sheetId="3" r:id="rId1"/>
    <sheet name="Disclaimer" sheetId="4" r:id="rId2"/>
    <sheet name="Calculation" sheetId="15" r:id="rId3"/>
    <sheet name="ILCO1309" sheetId="7" r:id="rId4"/>
    <sheet name="ILCO1209" sheetId="6" r:id="rId5"/>
    <sheet name="ILIV1309" sheetId="8" r:id="rId6"/>
    <sheet name="ILIV1209" sheetId="9" r:id="rId7"/>
  </sheets>
  <definedNames>
    <definedName name="_xlnm._FilterDatabase" localSheetId="2" hidden="1">Calculation!$B$13:$AR$84</definedName>
    <definedName name="_xlnm._FilterDatabase" localSheetId="4" hidden="1">ILCO1209!$B$5:$AT$197</definedName>
    <definedName name="_xlnm._FilterDatabase" localSheetId="3" hidden="1">ILCO1309!$B$5:$AS$197</definedName>
    <definedName name="Currency" localSheetId="4">#REF!</definedName>
    <definedName name="Currency" localSheetId="6">#REF!</definedName>
    <definedName name="Currency" localSheetId="5">#REF!</definedName>
    <definedName name="Currency">#REF!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92" i="6" l="1"/>
  <c r="AT193" i="6"/>
  <c r="AT194" i="6"/>
  <c r="AT195" i="6"/>
  <c r="AT196" i="6"/>
  <c r="AT197" i="6"/>
  <c r="AT7" i="6"/>
  <c r="AT8" i="6"/>
  <c r="AT9" i="6"/>
  <c r="AT10" i="6"/>
  <c r="AT11" i="6"/>
  <c r="AT12" i="6"/>
  <c r="AT13" i="6"/>
  <c r="AT14" i="6"/>
  <c r="AT15" i="6"/>
  <c r="AT16" i="6"/>
  <c r="AT17" i="6"/>
  <c r="AT18" i="6"/>
  <c r="AT19" i="6"/>
  <c r="AT20" i="6"/>
  <c r="AT21" i="6"/>
  <c r="AT22" i="6"/>
  <c r="AT23" i="6"/>
  <c r="AT24" i="6"/>
  <c r="AT25" i="6"/>
  <c r="AT26" i="6"/>
  <c r="AT27" i="6"/>
  <c r="AT28" i="6"/>
  <c r="AT29" i="6"/>
  <c r="AT30" i="6"/>
  <c r="AT31" i="6"/>
  <c r="AT32" i="6"/>
  <c r="AT33" i="6"/>
  <c r="AT34" i="6"/>
  <c r="AT35" i="6"/>
  <c r="AT36" i="6"/>
  <c r="AT37" i="6"/>
  <c r="AT38" i="6"/>
  <c r="AT39" i="6"/>
  <c r="AT40" i="6"/>
  <c r="AT41" i="6"/>
  <c r="AT42" i="6"/>
  <c r="AT43" i="6"/>
  <c r="AT44" i="6"/>
  <c r="AT45" i="6"/>
  <c r="AT46" i="6"/>
  <c r="AT47" i="6"/>
  <c r="AT48" i="6"/>
  <c r="AT49" i="6"/>
  <c r="AT50" i="6"/>
  <c r="AT51" i="6"/>
  <c r="AT52" i="6"/>
  <c r="AT53" i="6"/>
  <c r="AT54" i="6"/>
  <c r="AT55" i="6"/>
  <c r="AT56" i="6"/>
  <c r="AT57" i="6"/>
  <c r="AT58" i="6"/>
  <c r="AT59" i="6"/>
  <c r="AT60" i="6"/>
  <c r="AT61" i="6"/>
  <c r="AT62" i="6"/>
  <c r="AT63" i="6"/>
  <c r="AT64" i="6"/>
  <c r="AT65" i="6"/>
  <c r="AT66" i="6"/>
  <c r="AT67" i="6"/>
  <c r="AT68" i="6"/>
  <c r="AT69" i="6"/>
  <c r="AT70" i="6"/>
  <c r="AT71" i="6"/>
  <c r="AT72" i="6"/>
  <c r="AT73" i="6"/>
  <c r="AT74" i="6"/>
  <c r="AT75" i="6"/>
  <c r="AT76" i="6"/>
  <c r="AT77" i="6"/>
  <c r="AT78" i="6"/>
  <c r="AT79" i="6"/>
  <c r="AT80" i="6"/>
  <c r="AT81" i="6"/>
  <c r="AT82" i="6"/>
  <c r="AT83" i="6"/>
  <c r="AT84" i="6"/>
  <c r="AT85" i="6"/>
  <c r="AT86" i="6"/>
  <c r="AT87" i="6"/>
  <c r="AT88" i="6"/>
  <c r="AT89" i="6"/>
  <c r="AT90" i="6"/>
  <c r="AT91" i="6"/>
  <c r="AT92" i="6"/>
  <c r="AT93" i="6"/>
  <c r="AT94" i="6"/>
  <c r="AT95" i="6"/>
  <c r="AT96" i="6"/>
  <c r="AT97" i="6"/>
  <c r="AT98" i="6"/>
  <c r="AT99" i="6"/>
  <c r="AT100" i="6"/>
  <c r="AT101" i="6"/>
  <c r="AT102" i="6"/>
  <c r="AT103" i="6"/>
  <c r="AT104" i="6"/>
  <c r="AT105" i="6"/>
  <c r="AT106" i="6"/>
  <c r="AT107" i="6"/>
  <c r="AT108" i="6"/>
  <c r="AT109" i="6"/>
  <c r="AT110" i="6"/>
  <c r="AT111" i="6"/>
  <c r="AT112" i="6"/>
  <c r="AT113" i="6"/>
  <c r="AT114" i="6"/>
  <c r="AT115" i="6"/>
  <c r="AT116" i="6"/>
  <c r="AT117" i="6"/>
  <c r="AT118" i="6"/>
  <c r="AT119" i="6"/>
  <c r="AT120" i="6"/>
  <c r="AT121" i="6"/>
  <c r="AT122" i="6"/>
  <c r="AT123" i="6"/>
  <c r="AT124" i="6"/>
  <c r="AT125" i="6"/>
  <c r="AT126" i="6"/>
  <c r="AT127" i="6"/>
  <c r="AT128" i="6"/>
  <c r="AT129" i="6"/>
  <c r="AT130" i="6"/>
  <c r="AT131" i="6"/>
  <c r="AT132" i="6"/>
  <c r="AT133" i="6"/>
  <c r="AT134" i="6"/>
  <c r="AT135" i="6"/>
  <c r="AT136" i="6"/>
  <c r="AT137" i="6"/>
  <c r="AT138" i="6"/>
  <c r="AT139" i="6"/>
  <c r="AT140" i="6"/>
  <c r="AT141" i="6"/>
  <c r="AT142" i="6"/>
  <c r="AT143" i="6"/>
  <c r="AT144" i="6"/>
  <c r="AT145" i="6"/>
  <c r="AT146" i="6"/>
  <c r="AT147" i="6"/>
  <c r="AT148" i="6"/>
  <c r="AT149" i="6"/>
  <c r="AT150" i="6"/>
  <c r="AT151" i="6"/>
  <c r="AT152" i="6"/>
  <c r="AT153" i="6"/>
  <c r="AT154" i="6"/>
  <c r="AT155" i="6"/>
  <c r="AT156" i="6"/>
  <c r="AT157" i="6"/>
  <c r="AT158" i="6"/>
  <c r="AT159" i="6"/>
  <c r="AT160" i="6"/>
  <c r="AT161" i="6"/>
  <c r="AT162" i="6"/>
  <c r="AT163" i="6"/>
  <c r="AT164" i="6"/>
  <c r="AT165" i="6"/>
  <c r="AT166" i="6"/>
  <c r="AT167" i="6"/>
  <c r="AT168" i="6"/>
  <c r="AT169" i="6"/>
  <c r="AT170" i="6"/>
  <c r="AT171" i="6"/>
  <c r="AT172" i="6"/>
  <c r="AT173" i="6"/>
  <c r="AT174" i="6"/>
  <c r="AT175" i="6"/>
  <c r="AT176" i="6"/>
  <c r="AT177" i="6"/>
  <c r="AT178" i="6"/>
  <c r="AT179" i="6"/>
  <c r="AT180" i="6"/>
  <c r="AT181" i="6"/>
  <c r="AT182" i="6"/>
  <c r="AT183" i="6"/>
  <c r="AT184" i="6"/>
  <c r="AT185" i="6"/>
  <c r="AT186" i="6"/>
  <c r="AT187" i="6"/>
  <c r="AT188" i="6"/>
  <c r="AT189" i="6"/>
  <c r="AT190" i="6"/>
  <c r="AT191" i="6"/>
  <c r="AT6" i="6"/>
  <c r="AU37" i="15" l="1"/>
  <c r="AU34" i="15"/>
  <c r="AU30" i="15"/>
  <c r="AU24" i="15"/>
  <c r="AU21" i="15"/>
  <c r="AI15" i="15"/>
  <c r="AI16" i="15"/>
  <c r="AI17" i="15"/>
  <c r="AI18" i="15"/>
  <c r="AI19" i="15"/>
  <c r="AI20" i="15"/>
  <c r="AI21" i="15"/>
  <c r="AI22" i="15"/>
  <c r="AI23" i="15"/>
  <c r="AI24" i="15"/>
  <c r="AI25" i="15"/>
  <c r="AI26" i="15"/>
  <c r="AI27" i="15"/>
  <c r="AI28" i="15"/>
  <c r="AI29" i="15"/>
  <c r="AI30" i="15"/>
  <c r="AI31" i="15"/>
  <c r="AI32" i="15"/>
  <c r="AI33" i="15"/>
  <c r="AI34" i="15"/>
  <c r="AI35" i="15"/>
  <c r="AI36" i="15"/>
  <c r="AI37" i="15"/>
  <c r="AI38" i="15"/>
  <c r="AI39" i="15"/>
  <c r="AI40" i="15"/>
  <c r="AI41" i="15"/>
  <c r="AI42" i="15"/>
  <c r="AI43" i="15"/>
  <c r="AI44" i="15"/>
  <c r="AI45" i="15"/>
  <c r="AI46" i="15"/>
  <c r="AI14" i="15"/>
  <c r="AO15" i="15"/>
  <c r="AO16" i="15"/>
  <c r="AO17" i="15"/>
  <c r="AO18" i="15"/>
  <c r="AO19" i="15"/>
  <c r="AO20" i="15"/>
  <c r="AO21" i="15"/>
  <c r="AO22" i="15"/>
  <c r="AO23" i="15"/>
  <c r="AO24" i="15"/>
  <c r="AO25" i="15"/>
  <c r="AO26" i="15"/>
  <c r="AO27" i="15"/>
  <c r="AO28" i="15"/>
  <c r="AO29" i="15"/>
  <c r="AO30" i="15"/>
  <c r="AO31" i="15"/>
  <c r="AO32" i="15"/>
  <c r="AO33" i="15"/>
  <c r="AO34" i="15"/>
  <c r="AO35" i="15"/>
  <c r="AO36" i="15"/>
  <c r="AO37" i="15"/>
  <c r="AO38" i="15"/>
  <c r="AO39" i="15"/>
  <c r="AO40" i="15"/>
  <c r="AO41" i="15"/>
  <c r="AO42" i="15"/>
  <c r="AO43" i="15"/>
  <c r="AO44" i="15"/>
  <c r="AO45" i="15"/>
  <c r="AO46" i="15"/>
  <c r="AO14" i="15"/>
  <c r="AJ17" i="15"/>
  <c r="AJ18" i="15"/>
  <c r="AJ19" i="15"/>
  <c r="AJ20" i="15"/>
  <c r="AJ21" i="15"/>
  <c r="AJ23" i="15"/>
  <c r="AJ24" i="15"/>
  <c r="AJ27" i="15"/>
  <c r="AJ28" i="15"/>
  <c r="AJ30" i="15"/>
  <c r="AJ31" i="15"/>
  <c r="AJ34" i="15"/>
  <c r="AJ36" i="15"/>
  <c r="AJ39" i="15"/>
  <c r="AJ40" i="15"/>
  <c r="AJ41" i="15"/>
  <c r="AJ14" i="15"/>
  <c r="AU19" i="15" l="1"/>
  <c r="AM46" i="15"/>
  <c r="AM45" i="15"/>
  <c r="AJ45" i="15" s="1"/>
  <c r="AM44" i="15"/>
  <c r="AJ44" i="15" s="1"/>
  <c r="AM43" i="15"/>
  <c r="AL43" i="15"/>
  <c r="AM42" i="15"/>
  <c r="AM41" i="15"/>
  <c r="AN41" i="15" s="1"/>
  <c r="AM40" i="15"/>
  <c r="AN40" i="15" s="1"/>
  <c r="AL40" i="15"/>
  <c r="AQ40" i="15" s="1"/>
  <c r="AM39" i="15"/>
  <c r="AN39" i="15" s="1"/>
  <c r="AL39" i="15"/>
  <c r="AQ39" i="15" s="1"/>
  <c r="AM38" i="15"/>
  <c r="AL38" i="15"/>
  <c r="AM37" i="15"/>
  <c r="AL37" i="15"/>
  <c r="AM36" i="15"/>
  <c r="AN36" i="15" s="1"/>
  <c r="AL36" i="15"/>
  <c r="AM35" i="15"/>
  <c r="AJ35" i="15" s="1"/>
  <c r="AM34" i="15"/>
  <c r="AN34" i="15" s="1"/>
  <c r="AL34" i="15"/>
  <c r="AQ34" i="15" s="1"/>
  <c r="AM33" i="15"/>
  <c r="AJ33" i="15" s="1"/>
  <c r="AL33" i="15"/>
  <c r="AQ33" i="15" s="1"/>
  <c r="AM32" i="15"/>
  <c r="AJ32" i="15" s="1"/>
  <c r="AM31" i="15"/>
  <c r="AN31" i="15" s="1"/>
  <c r="AM30" i="15"/>
  <c r="AN30" i="15" s="1"/>
  <c r="AL30" i="15"/>
  <c r="AQ30" i="15" s="1"/>
  <c r="AM29" i="15"/>
  <c r="AL29" i="15"/>
  <c r="AM28" i="15"/>
  <c r="AN28" i="15" s="1"/>
  <c r="AL28" i="15"/>
  <c r="AM27" i="15"/>
  <c r="AN27" i="15" s="1"/>
  <c r="AL27" i="15"/>
  <c r="AM26" i="15"/>
  <c r="AU27" i="15"/>
  <c r="AM25" i="15"/>
  <c r="AM24" i="15"/>
  <c r="AN24" i="15" s="1"/>
  <c r="AM23" i="15"/>
  <c r="AN23" i="15" s="1"/>
  <c r="AL23" i="15"/>
  <c r="AM22" i="15"/>
  <c r="AJ22" i="15" s="1"/>
  <c r="AL22" i="15"/>
  <c r="AM21" i="15"/>
  <c r="AN21" i="15" s="1"/>
  <c r="AL21" i="15"/>
  <c r="AQ21" i="15" s="1"/>
  <c r="AM20" i="15"/>
  <c r="AN20" i="15" s="1"/>
  <c r="AL20" i="15"/>
  <c r="AM19" i="15"/>
  <c r="AN19" i="15" s="1"/>
  <c r="AL19" i="15"/>
  <c r="AM18" i="15"/>
  <c r="AN18" i="15" s="1"/>
  <c r="AL18" i="15"/>
  <c r="AU17" i="15"/>
  <c r="AM17" i="15"/>
  <c r="AN17" i="15" s="1"/>
  <c r="AL17" i="15"/>
  <c r="AM16" i="15"/>
  <c r="AL16" i="15"/>
  <c r="AM15" i="15"/>
  <c r="AL15" i="15"/>
  <c r="AU14" i="15"/>
  <c r="AM14" i="15"/>
  <c r="AN14" i="15" s="1"/>
  <c r="AL14" i="15"/>
  <c r="AU13" i="15"/>
  <c r="AN33" i="15" l="1"/>
  <c r="AQ22" i="15"/>
  <c r="AL24" i="15"/>
  <c r="AQ24" i="15" s="1"/>
  <c r="AQ25" i="15"/>
  <c r="AL25" i="15"/>
  <c r="AL31" i="15"/>
  <c r="AQ31" i="15" s="1"/>
  <c r="AL32" i="15"/>
  <c r="AQ32" i="15" s="1"/>
  <c r="AL26" i="15"/>
  <c r="AQ26" i="15" s="1"/>
  <c r="AL35" i="15"/>
  <c r="AQ35" i="15" s="1"/>
  <c r="AL41" i="15"/>
  <c r="AQ41" i="15" s="1"/>
  <c r="AL42" i="15"/>
  <c r="AQ42" i="15" s="1"/>
  <c r="AL44" i="15"/>
  <c r="AQ44" i="15" s="1"/>
  <c r="AL45" i="15"/>
  <c r="AQ45" i="15" s="1"/>
  <c r="AL46" i="15"/>
  <c r="AQ46" i="15" s="1"/>
  <c r="AQ15" i="15"/>
  <c r="AU16" i="15"/>
  <c r="AU23" i="15" s="1"/>
  <c r="AQ23" i="15"/>
  <c r="AN44" i="15"/>
  <c r="AQ18" i="15"/>
  <c r="AQ20" i="15"/>
  <c r="AN25" i="15"/>
  <c r="AJ25" i="15"/>
  <c r="AQ29" i="15"/>
  <c r="AN32" i="15"/>
  <c r="AN35" i="15"/>
  <c r="AQ37" i="15"/>
  <c r="AQ43" i="15"/>
  <c r="AQ16" i="15"/>
  <c r="AQ19" i="15"/>
  <c r="AQ27" i="15"/>
  <c r="AN29" i="15"/>
  <c r="AJ29" i="15"/>
  <c r="AN37" i="15"/>
  <c r="AJ37" i="15"/>
  <c r="AQ38" i="15"/>
  <c r="AN42" i="15"/>
  <c r="AJ42" i="15"/>
  <c r="AN43" i="15"/>
  <c r="AJ43" i="15"/>
  <c r="AN15" i="15"/>
  <c r="AJ15" i="15"/>
  <c r="AN16" i="15"/>
  <c r="AJ16" i="15"/>
  <c r="AQ17" i="15"/>
  <c r="AN26" i="15"/>
  <c r="AJ26" i="15"/>
  <c r="AQ28" i="15"/>
  <c r="AN38" i="15"/>
  <c r="AJ38" i="15"/>
  <c r="AN45" i="15"/>
  <c r="AQ14" i="15"/>
  <c r="AN22" i="15"/>
  <c r="AQ36" i="15"/>
  <c r="AN46" i="15"/>
  <c r="AJ46" i="15"/>
  <c r="AU26" i="15" l="1"/>
  <c r="AU29" i="15" s="1"/>
  <c r="AU31" i="15" s="1"/>
  <c r="AU33" i="15" l="1"/>
  <c r="AU35" i="15" s="1"/>
  <c r="AU39" i="15" l="1"/>
  <c r="AP41" i="15" l="1" a="1"/>
  <c r="AP41" i="15" s="1"/>
  <c r="AR41" i="15" s="1"/>
  <c r="AP38" i="15" a="1"/>
  <c r="AP38" i="15" s="1"/>
  <c r="AR38" i="15" s="1"/>
  <c r="AP34" i="15" a="1"/>
  <c r="AP34" i="15" s="1"/>
  <c r="AR34" i="15" s="1"/>
  <c r="AP32" i="15" a="1"/>
  <c r="AP32" i="15" s="1"/>
  <c r="AR32" i="15" s="1"/>
  <c r="AP30" i="15" a="1"/>
  <c r="AP30" i="15" s="1"/>
  <c r="AR30" i="15" s="1"/>
  <c r="AP21" i="15" a="1"/>
  <c r="AP21" i="15" s="1"/>
  <c r="AR21" i="15" s="1"/>
  <c r="AP15" i="15" a="1"/>
  <c r="AP15" i="15" s="1"/>
  <c r="AR15" i="15" s="1"/>
  <c r="AP14" i="15" a="1"/>
  <c r="AP14" i="15" s="1"/>
  <c r="AR14" i="15" s="1"/>
  <c r="AP46" i="15" a="1"/>
  <c r="AP46" i="15" s="1"/>
  <c r="AR46" i="15" s="1"/>
  <c r="AP44" i="15" a="1"/>
  <c r="AP44" i="15" s="1"/>
  <c r="AR44" i="15" s="1"/>
  <c r="AP39" i="15" a="1"/>
  <c r="AP39" i="15" s="1"/>
  <c r="AR39" i="15" s="1"/>
  <c r="AP35" i="15" a="1"/>
  <c r="AP35" i="15" s="1"/>
  <c r="AR35" i="15" s="1"/>
  <c r="AP25" i="15" a="1"/>
  <c r="AP25" i="15" s="1"/>
  <c r="AR25" i="15" s="1"/>
  <c r="AP23" i="15" a="1"/>
  <c r="AP23" i="15" s="1"/>
  <c r="AR23" i="15" s="1"/>
  <c r="AP22" i="15" a="1"/>
  <c r="AP22" i="15" s="1"/>
  <c r="AR22" i="15" s="1"/>
  <c r="AP16" i="15" a="1"/>
  <c r="AP16" i="15" s="1"/>
  <c r="AR16" i="15" s="1"/>
  <c r="AP19" i="15" a="1"/>
  <c r="AP19" i="15" s="1"/>
  <c r="AR19" i="15" s="1"/>
  <c r="AP42" i="15" a="1"/>
  <c r="AP42" i="15" s="1"/>
  <c r="AR42" i="15" s="1"/>
  <c r="AP40" i="15" a="1"/>
  <c r="AP40" i="15" s="1"/>
  <c r="AR40" i="15" s="1"/>
  <c r="AP36" i="15" a="1"/>
  <c r="AP36" i="15" s="1"/>
  <c r="AR36" i="15" s="1"/>
  <c r="AP31" i="15" a="1"/>
  <c r="AP31" i="15" s="1"/>
  <c r="AR31" i="15" s="1"/>
  <c r="AP26" i="15" a="1"/>
  <c r="AP26" i="15" s="1"/>
  <c r="AR26" i="15" s="1"/>
  <c r="AP18" i="15" a="1"/>
  <c r="AP18" i="15" s="1"/>
  <c r="AR18" i="15" s="1"/>
  <c r="AP17" i="15" a="1"/>
  <c r="AP17" i="15" s="1"/>
  <c r="AR17" i="15" s="1"/>
  <c r="AP20" i="15" a="1"/>
  <c r="AP20" i="15" s="1"/>
  <c r="AR20" i="15" s="1"/>
  <c r="AP45" i="15" a="1"/>
  <c r="AP45" i="15" s="1"/>
  <c r="AR45" i="15" s="1"/>
  <c r="AP43" i="15" a="1"/>
  <c r="AP43" i="15" s="1"/>
  <c r="AR43" i="15" s="1"/>
  <c r="AP37" i="15" a="1"/>
  <c r="AP37" i="15" s="1"/>
  <c r="AR37" i="15" s="1"/>
  <c r="AP33" i="15" a="1"/>
  <c r="AP33" i="15" s="1"/>
  <c r="AR33" i="15" s="1"/>
  <c r="AP29" i="15" a="1"/>
  <c r="AP29" i="15" s="1"/>
  <c r="AR29" i="15" s="1"/>
  <c r="AP28" i="15" a="1"/>
  <c r="AP28" i="15" s="1"/>
  <c r="AR28" i="15" s="1"/>
  <c r="AP27" i="15" a="1"/>
  <c r="AP27" i="15" s="1"/>
  <c r="AR27" i="15" s="1"/>
  <c r="AP24" i="15" a="1"/>
  <c r="AP24" i="15" s="1"/>
  <c r="AR24" i="15" s="1"/>
  <c r="AU40" i="15" l="1"/>
  <c r="AU41" i="15" s="1"/>
</calcChain>
</file>

<file path=xl/sharedStrings.xml><?xml version="1.0" encoding="utf-8"?>
<sst xmlns="http://schemas.openxmlformats.org/spreadsheetml/2006/main" count="2167" uniqueCount="238">
  <si>
    <t>About FTSE Russell</t>
  </si>
  <si>
    <t>FTSE Russell is a leading global provider of index and benchmark solutions, spanning diverse asset classes and investment objectives. As a trusted investment partner we help investors make better-informed investment decisions, manage risk, and seize opportunities.
Market participants look to us for our expertise in developing and managing global index solutions across asset classes. Asset owners, asset managers, ETF providers and investment banks choose FTSE Russell solutions to benchmark their investment performance and create investment funds, ETFs, structured products, and index-based derivatives. Our clients use our solutions for asset allocation, investment strategy analysis and risk management, and value us for our robust governance process and operational integrity.
For over 35 years we have been at the forefront of driving change for the investor, always innovating to shape the next generation of benchmarks and investment solutions that open up new opportunities for the global investment community.</t>
  </si>
  <si>
    <t>Contact us</t>
  </si>
  <si>
    <r>
      <t xml:space="preserve">To learn more, visit </t>
    </r>
    <r>
      <rPr>
        <sz val="11"/>
        <color theme="3"/>
        <rFont val="Arial (Body)"/>
      </rPr>
      <t>lseg.com/ftse-russell</t>
    </r>
    <r>
      <rPr>
        <sz val="11"/>
        <color theme="1"/>
        <rFont val="Arial"/>
        <family val="2"/>
        <scheme val="minor"/>
      </rPr>
      <t xml:space="preserve">; email </t>
    </r>
    <r>
      <rPr>
        <sz val="11"/>
        <color theme="3"/>
        <rFont val="Arial (Body)"/>
      </rPr>
      <t>info@ftserussell.com</t>
    </r>
    <r>
      <rPr>
        <sz val="11"/>
        <color theme="1"/>
        <rFont val="Arial"/>
        <family val="2"/>
        <scheme val="minor"/>
      </rPr>
      <t>; or call your regional Client Service team office:</t>
    </r>
  </si>
  <si>
    <r>
      <t xml:space="preserve">EMEA </t>
    </r>
    <r>
      <rPr>
        <sz val="11"/>
        <color rgb="FF000000"/>
        <rFont val="Arial"/>
        <family val="2"/>
        <scheme val="minor"/>
      </rPr>
      <t>+44 (0) 20 7866 1810</t>
    </r>
  </si>
  <si>
    <t>Asia-Pacific</t>
  </si>
  <si>
    <r>
      <t xml:space="preserve">North America </t>
    </r>
    <r>
      <rPr>
        <sz val="11"/>
        <color rgb="FF000000"/>
        <rFont val="Arial"/>
        <family val="2"/>
        <scheme val="minor"/>
      </rPr>
      <t>+1 877 503 6437</t>
    </r>
  </si>
  <si>
    <r>
      <rPr>
        <b/>
        <sz val="10"/>
        <color rgb="FF000000"/>
        <rFont val="Arial"/>
        <family val="2"/>
        <scheme val="minor"/>
      </rPr>
      <t>Hong Kong</t>
    </r>
    <r>
      <rPr>
        <sz val="10"/>
        <color rgb="FF000000"/>
        <rFont val="Arial"/>
        <family val="2"/>
        <scheme val="minor"/>
      </rPr>
      <t xml:space="preserve"> +852 2164 3333</t>
    </r>
  </si>
  <si>
    <r>
      <rPr>
        <b/>
        <sz val="10"/>
        <color rgb="FF000000"/>
        <rFont val="Arial"/>
        <family val="2"/>
        <scheme val="minor"/>
      </rPr>
      <t>Tokyo</t>
    </r>
    <r>
      <rPr>
        <sz val="10"/>
        <color rgb="FF000000"/>
        <rFont val="Arial"/>
        <family val="2"/>
        <scheme val="minor"/>
      </rPr>
      <t xml:space="preserve"> +81 3 6441 1430</t>
    </r>
  </si>
  <si>
    <r>
      <rPr>
        <b/>
        <sz val="10"/>
        <color rgb="FF404040"/>
        <rFont val="Arial"/>
        <family val="2"/>
        <scheme val="minor"/>
      </rPr>
      <t>Sydney</t>
    </r>
    <r>
      <rPr>
        <sz val="10"/>
        <color rgb="FF404040"/>
        <rFont val="Arial"/>
        <family val="2"/>
        <scheme val="minor"/>
      </rPr>
      <t xml:space="preserve"> +61 (0) 2 7228 5659</t>
    </r>
  </si>
  <si>
    <t>Disclaimer</t>
  </si>
  <si>
    <r>
      <t>© 2023 London Stock Exchange Group plc and its applicable group undertakings (the “LSE Group”). The LSE Group includes (1) FTSE International Limited (“FTSE”), (2) Frank Russell Company (“Russell”), (3) FTSE Global Debt Capital Markets Inc. and FTSE Global Debt Capital Markets Limited (together, “FTSE Canada”), (4) FTSE Fixed Income Europe Limited (“FTSE FI Europe”), (5) FTSE Fixed Income LLC (“FTSE FI”), (6) The Yield Book Inc (“YB”) and (7) Beyond Ratings S.A.S. (“BR”). All rights reserved.
FTSE Russell</t>
    </r>
    <r>
      <rPr>
        <vertAlign val="superscript"/>
        <sz val="11"/>
        <color theme="1"/>
        <rFont val="Arial"/>
        <family val="2"/>
        <scheme val="minor"/>
      </rPr>
      <t>®</t>
    </r>
    <r>
      <rPr>
        <sz val="11"/>
        <color theme="1"/>
        <rFont val="Arial"/>
        <family val="2"/>
        <scheme val="minor"/>
      </rPr>
      <t xml:space="preserve"> is a trading name of FTSE, Russell, FTSE Canada, FTSE FI, FTSE FI Europe, YB and BR. “FTSE</t>
    </r>
    <r>
      <rPr>
        <vertAlign val="superscript"/>
        <sz val="11"/>
        <color theme="1"/>
        <rFont val="Arial"/>
        <family val="2"/>
        <scheme val="minor"/>
      </rPr>
      <t>®</t>
    </r>
    <r>
      <rPr>
        <sz val="11"/>
        <color theme="1"/>
        <rFont val="Arial"/>
        <family val="2"/>
        <scheme val="minor"/>
      </rPr>
      <t>”, “Russell</t>
    </r>
    <r>
      <rPr>
        <vertAlign val="superscript"/>
        <sz val="11"/>
        <color theme="1"/>
        <rFont val="Arial"/>
        <family val="2"/>
        <scheme val="minor"/>
      </rPr>
      <t>®</t>
    </r>
    <r>
      <rPr>
        <sz val="11"/>
        <color theme="1"/>
        <rFont val="Arial"/>
        <family val="2"/>
        <scheme val="minor"/>
      </rPr>
      <t>”, “FTSE Russell</t>
    </r>
    <r>
      <rPr>
        <vertAlign val="superscript"/>
        <sz val="11"/>
        <color theme="1"/>
        <rFont val="Arial"/>
        <family val="2"/>
        <scheme val="minor"/>
      </rPr>
      <t>®</t>
    </r>
    <r>
      <rPr>
        <sz val="11"/>
        <color theme="1"/>
        <rFont val="Arial"/>
        <family val="2"/>
        <scheme val="minor"/>
      </rPr>
      <t>”, “FTSE4Good</t>
    </r>
    <r>
      <rPr>
        <vertAlign val="superscript"/>
        <sz val="11"/>
        <color theme="1"/>
        <rFont val="Arial"/>
        <family val="2"/>
        <scheme val="minor"/>
      </rPr>
      <t>®</t>
    </r>
    <r>
      <rPr>
        <sz val="11"/>
        <color theme="1"/>
        <rFont val="Arial"/>
        <family val="2"/>
        <scheme val="minor"/>
      </rPr>
      <t>”, “ICB</t>
    </r>
    <r>
      <rPr>
        <vertAlign val="superscript"/>
        <sz val="11"/>
        <color theme="1"/>
        <rFont val="Arial"/>
        <family val="2"/>
        <scheme val="minor"/>
      </rPr>
      <t>®</t>
    </r>
    <r>
      <rPr>
        <sz val="11"/>
        <color theme="1"/>
        <rFont val="Arial"/>
        <family val="2"/>
        <scheme val="minor"/>
      </rPr>
      <t>”, “The Yield Book</t>
    </r>
    <r>
      <rPr>
        <vertAlign val="superscript"/>
        <sz val="11"/>
        <color theme="1"/>
        <rFont val="Arial"/>
        <family val="2"/>
        <scheme val="minor"/>
      </rPr>
      <t>®</t>
    </r>
    <r>
      <rPr>
        <sz val="11"/>
        <color theme="1"/>
        <rFont val="Arial"/>
        <family val="2"/>
        <scheme val="minor"/>
      </rPr>
      <t>”, “Beyond Ratings</t>
    </r>
    <r>
      <rPr>
        <vertAlign val="superscript"/>
        <sz val="11"/>
        <color theme="1"/>
        <rFont val="Arial"/>
        <family val="2"/>
        <scheme val="minor"/>
      </rPr>
      <t>®</t>
    </r>
    <r>
      <rPr>
        <sz val="11"/>
        <color theme="1"/>
        <rFont val="Arial"/>
        <family val="2"/>
        <scheme val="minor"/>
      </rPr>
      <t>” and all other trademarks and service marks used herein (whether registered or unregistered) are trademarks and/or service marks owned or licensed by the applicable member of the LSE Group or their respective licensors and are owned, or used under licence, by FTSE, Russell, FTSE Canada, FTSE FI, FTSE FI Europe, YB or BR. FTSE International Limited is authorised and regulated by the Financial Conduct Authority as a benchmark administrator.
All information is provided for information purposes only. All information and data contained in this publication is obtained by the LSE Group, from sources believed by it to be accurate and reliable. Because of the possibility of human and mechanical error as well as other factors, however, such information and data is provided “as is” without warranty of any kind. No member of the LSE Group nor their respective directors, officers, employees, partners or licensors make any claim, prediction, warranty or representation whatsoever, expressly, or impliedly, either as to the accuracy, timeliness, completeness, merchantability of any information or of results to be obtained from the use of FTSE Russell products, including but not limited to indexes, data and analytics, or the fitness or suitability of the FTSE Russell products for any particular purpose to which they might be put. Any representation of historical data accessible through FTSE Russell products is provided for information purposes only and is not a reliable indicator of future performance.
No responsibility or liability can be accepted by any member of the LSE Group nor their respective directors, officers, employees, partners or licensors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this document or links to this document or (b) any direct, indirect, special, consequential or incidental damages whatsoever, even if any member of the LSE Group is advised in advance of the possibility of such damages, resulting from the use of, or inability to use, such information.
No member of the LSE Group nor their respective directors, officers, employees, partners or licensors provide investment advice and nothing in this document should be taken as constituting financial or investment advice. No member of the LSE Group nor their respective directors, officers, employees, partners or licensors make any representation regarding the advisability of investing in any asset or whether such investment creates any legal or compliance risks for the investor. A decision to invest in any such asset should not be made in reliance on any information herein. Indexes cannot be invested in directly. Inclusion of an asset in an index is not a recommendation to buy, sell or hold that asset nor confirmation that any particular investor may lawfully buy, sell or hold the asset or an index containing the asset. The general information contained in this publication should not be acted upon without obtaining specific legal, tax, and investment advice from a licensed professional.
The information contained in this report should not be considered “research” as defined in recital 28 of the Commission Delegated Directive (EU) 2017/593 of 7 April 2016 supplementing Directive 2014/65/EU of the European Parliament and of the Council (“MiFID II”) and is provided for no fee.
Past performance is no guarantee of future results. Charts and graphs are provided for illustrative purposes only. Index returns shown may not represent the results of the actual trading of investable assets. Certain returns shown may reflect back-tested performance. All performance presented prior to the index inception date is back-tested performance.
Back-tested performance is not actual performance, but is hypothetical. The back-test calculations are based on the same methodology that was in effect when the index was officially launched. However, back-tested data may reflect the application of the index methodology with the benefit of hindsight, and the historic calculations of an index may change from month to month based on revisions to the underlying economic data used in the calculation of the index.
This document may contain forward-looking assessments. These are based upon a number of assumptions concerning future conditions that ultimately may prove to be inaccurate. Such forward-looking assessments are subject to risks and uncertainties and may be affected by various factors that may cause actual results to differ materially. No member of the LSE Group nor their licensors assume any duty to and do not undertake to update forward-looking assessments.
No part of this information may be reproduced, stored in a retrieval system or transmitted in any form or by any means, electronic, mechanical, photocopying, recording or otherwise, without prior written permission of the applicable member of the LSE Group. Use and distribution of the LSE Group data requires a licence from FTSE, Russell, FTSE Canada, FTSE FI, FTSE FI Europe, YB, BR and/or their respective licensors.</t>
    </r>
  </si>
  <si>
    <t>Gilts Index Calculation</t>
  </si>
  <si>
    <t>Index and Constituent Performance for the Gilt Indexes can be calculated using the constituents files.</t>
  </si>
  <si>
    <t>Inflation-Linked Index Calcuation</t>
  </si>
  <si>
    <t xml:space="preserve">The following calculations should be read in conjunction with the Ground </t>
  </si>
  <si>
    <t xml:space="preserve">Inflation-Linked gilts indexes, differ from their conventional counterpart, in that the </t>
  </si>
  <si>
    <t xml:space="preserve">Rules and the FTSE Actuaries UK Gilts Index Series Guide to </t>
  </si>
  <si>
    <t>semi-annual coupon payments and the principal are adjusted inline with the UK</t>
  </si>
  <si>
    <t xml:space="preserve">Calculation Methods. </t>
  </si>
  <si>
    <t>Retail Price Index (RPI).</t>
  </si>
  <si>
    <t>The Index Value can be calculated using:</t>
  </si>
  <si>
    <t>T-1</t>
  </si>
  <si>
    <t>Band</t>
  </si>
  <si>
    <t>SD</t>
  </si>
  <si>
    <t>SEDOL</t>
  </si>
  <si>
    <t>ISIN</t>
  </si>
  <si>
    <t>Name</t>
  </si>
  <si>
    <t>Coupon</t>
  </si>
  <si>
    <t>Redemption Year</t>
  </si>
  <si>
    <t>Nominal</t>
  </si>
  <si>
    <t>Last Int payment Date</t>
  </si>
  <si>
    <t>Next Int payment Date</t>
  </si>
  <si>
    <t>Next Xd date</t>
  </si>
  <si>
    <t>Xd marker</t>
  </si>
  <si>
    <t>Fraction</t>
  </si>
  <si>
    <t>CoupN</t>
  </si>
  <si>
    <t>CoupF</t>
  </si>
  <si>
    <t>DaysAccrued</t>
  </si>
  <si>
    <t>ACI</t>
  </si>
  <si>
    <t>Clean price</t>
  </si>
  <si>
    <t>Total return price</t>
  </si>
  <si>
    <t>Equilibrium price</t>
  </si>
  <si>
    <t>Term</t>
  </si>
  <si>
    <t>GRY 5%</t>
  </si>
  <si>
    <t>GRY 10%</t>
  </si>
  <si>
    <t>GRY 3%</t>
  </si>
  <si>
    <t>GRY 0%</t>
  </si>
  <si>
    <t>Weighting</t>
  </si>
  <si>
    <t>Weight</t>
  </si>
  <si>
    <t>Price</t>
  </si>
  <si>
    <t>Price Performance</t>
  </si>
  <si>
    <t>GILTS I-L</t>
  </si>
  <si>
    <t>TREASURY I-L</t>
  </si>
  <si>
    <t>BYY5F14</t>
  </si>
  <si>
    <t>GB00BYY5F144</t>
  </si>
  <si>
    <t>2026-26</t>
  </si>
  <si>
    <t>B128DH6</t>
  </si>
  <si>
    <t>GB00B128DH60</t>
  </si>
  <si>
    <t>2027-27</t>
  </si>
  <si>
    <t>B3Y1JG8</t>
  </si>
  <si>
    <t>GB00B3Y1JG82</t>
  </si>
  <si>
    <t>2029-29</t>
  </si>
  <si>
    <t>GB0008932666</t>
  </si>
  <si>
    <t>2030-30</t>
  </si>
  <si>
    <t>B3D4VD9</t>
  </si>
  <si>
    <t>GB00B3D4VD98</t>
  </si>
  <si>
    <t>2032-32</t>
  </si>
  <si>
    <t>B46CGH6</t>
  </si>
  <si>
    <t>GB00B46CGH68</t>
  </si>
  <si>
    <t>2034-34</t>
  </si>
  <si>
    <t>GB0031790826</t>
  </si>
  <si>
    <t>2035-35</t>
  </si>
  <si>
    <t>BYZW3J8</t>
  </si>
  <si>
    <t>GB00BYZW3J87</t>
  </si>
  <si>
    <t>2036-36</t>
  </si>
  <si>
    <t>B1L6W96</t>
  </si>
  <si>
    <t>GB00B1L6W962</t>
  </si>
  <si>
    <t>2037-37</t>
  </si>
  <si>
    <t>B3LZBF6</t>
  </si>
  <si>
    <t>GB00B3LZBF68</t>
  </si>
  <si>
    <t>2040-40</t>
  </si>
  <si>
    <t>B3MYD34</t>
  </si>
  <si>
    <t>GB00B3MYD345</t>
  </si>
  <si>
    <t>2042-42</t>
  </si>
  <si>
    <t>B7RN0G6</t>
  </si>
  <si>
    <t>GB00B7RN0G65</t>
  </si>
  <si>
    <t>2044-44</t>
  </si>
  <si>
    <t>BYMWG36</t>
  </si>
  <si>
    <t>GB00BYMWG366</t>
  </si>
  <si>
    <t>2046-46</t>
  </si>
  <si>
    <t>B24FFM1</t>
  </si>
  <si>
    <t>GB00B24FFM16</t>
  </si>
  <si>
    <t>2047-47</t>
  </si>
  <si>
    <t>B421JZ6</t>
  </si>
  <si>
    <t>GB00B421JZ66</t>
  </si>
  <si>
    <t>2050-50</t>
  </si>
  <si>
    <t>B73ZYW0</t>
  </si>
  <si>
    <t>GB00B73ZYW09</t>
  </si>
  <si>
    <t>2052-52</t>
  </si>
  <si>
    <t>B0CNHZ0</t>
  </si>
  <si>
    <t>GB00B0CNHZ09</t>
  </si>
  <si>
    <t>2055-55</t>
  </si>
  <si>
    <t>BYVP4K9</t>
  </si>
  <si>
    <t>GB00BYVP4K94</t>
  </si>
  <si>
    <t>2056-56</t>
  </si>
  <si>
    <t>BP9DLZ6</t>
  </si>
  <si>
    <t>GB00BP9DLZ64</t>
  </si>
  <si>
    <t>2058-58</t>
  </si>
  <si>
    <t>B4PTCY7</t>
  </si>
  <si>
    <t>GB00B4PTCY75</t>
  </si>
  <si>
    <t>2062-62</t>
  </si>
  <si>
    <t>BD9MZZ7</t>
  </si>
  <si>
    <t>GB00BD9MZZ71</t>
  </si>
  <si>
    <t>2065-65</t>
  </si>
  <si>
    <t>BDX8CX8</t>
  </si>
  <si>
    <t>GB00BDX8CX86</t>
  </si>
  <si>
    <t>2068-68</t>
  </si>
  <si>
    <t>Constituent Performance</t>
  </si>
  <si>
    <t>Index Cap Calculated</t>
  </si>
  <si>
    <t>Index Cap Published</t>
  </si>
  <si>
    <t>Index Value Calculated</t>
  </si>
  <si>
    <t>Index Value Published</t>
  </si>
  <si>
    <t>TRI Published</t>
  </si>
  <si>
    <t>TRI (t-1)</t>
  </si>
  <si>
    <t>FTSE Constituents – UK Index Linked:</t>
  </si>
  <si>
    <t>RPIb</t>
  </si>
  <si>
    <t>RpiDt</t>
  </si>
  <si>
    <t>RPIc</t>
  </si>
  <si>
    <t>RpiPu</t>
  </si>
  <si>
    <t>RPI_Rat</t>
  </si>
  <si>
    <t>RPI Fraction</t>
  </si>
  <si>
    <t>RPI8</t>
  </si>
  <si>
    <t>%WT_INDEX</t>
  </si>
  <si>
    <t>%WT_ALL</t>
  </si>
  <si>
    <t>Macaulay Duration</t>
  </si>
  <si>
    <t>Macaulay Convexity</t>
  </si>
  <si>
    <t>Modified Convexity</t>
  </si>
  <si>
    <t>Modified duration 0%</t>
  </si>
  <si>
    <t>Modified duration 3%</t>
  </si>
  <si>
    <t>Modified duration 5%</t>
  </si>
  <si>
    <t>Modified duration 10%</t>
  </si>
  <si>
    <t>FTSE Valuation – UK Index-Linked:</t>
  </si>
  <si>
    <t>ID</t>
  </si>
  <si>
    <t>LIF</t>
  </si>
  <si>
    <t>Capital Index</t>
  </si>
  <si>
    <t>XDACC</t>
  </si>
  <si>
    <t>Accrued</t>
  </si>
  <si>
    <t>MV</t>
  </si>
  <si>
    <t>BVI</t>
  </si>
  <si>
    <t>ACIADD</t>
  </si>
  <si>
    <t>XD YTD</t>
  </si>
  <si>
    <t>CUMACI</t>
  </si>
  <si>
    <t>Aveprc</t>
  </si>
  <si>
    <t>GRY 0% (PCF)</t>
  </si>
  <si>
    <t>GRY 5% (PCF)</t>
  </si>
  <si>
    <t>GRY 10% (PCF)</t>
  </si>
  <si>
    <t>GRY 3% (PCF)</t>
  </si>
  <si>
    <t>Total return index</t>
  </si>
  <si>
    <t>Macaulay Duration (PCF)</t>
  </si>
  <si>
    <t>Modified Duration (PCF)</t>
  </si>
  <si>
    <t>Macaulay Convexity (PCF)</t>
  </si>
  <si>
    <t>Macaulay Convexity (MVW)</t>
  </si>
  <si>
    <t>Modified Convexity (MVW)</t>
  </si>
  <si>
    <t>Modified Convexity (PCF)</t>
  </si>
  <si>
    <t>GRY 0% (MVW)</t>
  </si>
  <si>
    <t>GRY 3% (MVW)</t>
  </si>
  <si>
    <t>GRY 5% (MVW)</t>
  </si>
  <si>
    <t>GRY 10% (MVW)</t>
  </si>
  <si>
    <t>Macaulay Duration (MVW)</t>
  </si>
  <si>
    <t>Modified Duration (MVW)</t>
  </si>
  <si>
    <t>IL01</t>
  </si>
  <si>
    <t>IL02</t>
  </si>
  <si>
    <t>IL03</t>
  </si>
  <si>
    <t>IL04</t>
  </si>
  <si>
    <t>IL05</t>
  </si>
  <si>
    <t>IL06</t>
  </si>
  <si>
    <t>IL07</t>
  </si>
  <si>
    <t>IL08</t>
  </si>
  <si>
    <t>IL09</t>
  </si>
  <si>
    <t>IL10</t>
  </si>
  <si>
    <t>Green Gilt</t>
  </si>
  <si>
    <t>Maturity</t>
  </si>
  <si>
    <t>F</t>
  </si>
  <si>
    <t>BNNGP55</t>
  </si>
  <si>
    <t>GB00BNNGP551</t>
  </si>
  <si>
    <t>2031-31</t>
  </si>
  <si>
    <t>0893266</t>
  </si>
  <si>
    <t>BMF9LJ1</t>
  </si>
  <si>
    <t>GB00BMF9LJ15</t>
  </si>
  <si>
    <t>2033-33</t>
  </si>
  <si>
    <t>BZ1NTB6</t>
  </si>
  <si>
    <t>GB00BZ1NTB69</t>
  </si>
  <si>
    <t>2028-28</t>
  </si>
  <si>
    <t>BM8Z2W6</t>
  </si>
  <si>
    <t>GB00BM8Z2W66</t>
  </si>
  <si>
    <t>2073-73</t>
  </si>
  <si>
    <t>BZ13DV4</t>
  </si>
  <si>
    <t>GB00BZ13DV40</t>
  </si>
  <si>
    <t>2048-48</t>
  </si>
  <si>
    <t>BGDYHF4</t>
  </si>
  <si>
    <t>GB00BGDYHF49</t>
  </si>
  <si>
    <t>2041-41</t>
  </si>
  <si>
    <t>BNNGP88</t>
  </si>
  <si>
    <t>GB00BNNGP882</t>
  </si>
  <si>
    <t>2051-51</t>
  </si>
  <si>
    <t>BLH3826</t>
  </si>
  <si>
    <t>GB00BLH38265</t>
  </si>
  <si>
    <t>2039-39</t>
  </si>
  <si>
    <t>BMF9LH9</t>
  </si>
  <si>
    <t>GB00BMF9LH90</t>
  </si>
  <si>
    <t>2045-45</t>
  </si>
  <si>
    <t>IL11</t>
  </si>
  <si>
    <t>TRI Calculated</t>
  </si>
  <si>
    <t>XD</t>
  </si>
  <si>
    <t>Weighted Price Performance</t>
  </si>
  <si>
    <t>Index Value (t-1) Published</t>
  </si>
  <si>
    <t>(Columns A - AG)</t>
  </si>
  <si>
    <t>Adjusted Price</t>
  </si>
  <si>
    <t>0898302</t>
  </si>
  <si>
    <t>GB0008983024</t>
  </si>
  <si>
    <t>2024-24</t>
  </si>
  <si>
    <t>B85SFQ5</t>
  </si>
  <si>
    <t>GB00B85SFQ54</t>
  </si>
  <si>
    <t>(Data taken from ILCO1309 file)</t>
  </si>
  <si>
    <t>XD Adjustment Calculated</t>
  </si>
  <si>
    <t>XD Calculated (XDACC)</t>
  </si>
  <si>
    <t>XD Published (XDACC)</t>
  </si>
  <si>
    <t>XD Adjustment Published</t>
  </si>
  <si>
    <t>Total return Price T DB</t>
  </si>
  <si>
    <t>Diff</t>
  </si>
  <si>
    <t>Nominal Amount</t>
  </si>
  <si>
    <t>TRI Performance Calculated</t>
  </si>
  <si>
    <t>Divisor Published T</t>
  </si>
  <si>
    <t>Divisor Calculated T</t>
  </si>
  <si>
    <t>Divisor Published T-1</t>
  </si>
  <si>
    <t>https://www.dmo.gov.uk/media/vuxhzf0a/pr160823.pdf</t>
  </si>
  <si>
    <t>Actual Coupon Paid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</si>
</sst>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00%"/>
    <numFmt numFmtId="165" formatCode="0.00000000"/>
    <numFmt numFmtId="166" formatCode="0.000000000%"/>
    <numFmt numFmtId="167" formatCode="_-* #,##0.0000000_-;\-* #,##0.0000000_-;_-* &quot;-&quot;??_-;_-@_-"/>
    <numFmt numFmtId="172" formatCode="0.0000"/>
  </numFmts>
  <fonts count="43">
    <font>
      <sz val="11"/>
      <color theme="1"/>
      <name val="Arial"/>
      <family val="2"/>
      <scheme val="minor"/>
    </font>
    <font>
      <sz val="11"/>
      <color theme="1"/>
      <name val="Arial"/>
      <family val="2"/>
      <scheme val="minor"/>
    </font>
    <font>
      <sz val="9"/>
      <color theme="1"/>
      <name val="Arial"/>
      <family val="2"/>
    </font>
    <font>
      <sz val="9"/>
      <color theme="1"/>
      <name val="Arial"/>
      <family val="2"/>
      <scheme val="minor"/>
    </font>
    <font>
      <b/>
      <sz val="9"/>
      <color theme="0"/>
      <name val="Arial"/>
      <family val="2"/>
      <scheme val="minor"/>
    </font>
    <font>
      <b/>
      <sz val="24"/>
      <color theme="3"/>
      <name val="Arial"/>
      <family val="2"/>
      <scheme val="minor"/>
    </font>
    <font>
      <sz val="24"/>
      <color theme="3"/>
      <name val="Arial"/>
      <family val="2"/>
      <scheme val="minor"/>
    </font>
    <font>
      <sz val="26"/>
      <color theme="3"/>
      <name val="Arial (Body)"/>
    </font>
    <font>
      <sz val="9"/>
      <name val="Arial"/>
      <family val="2"/>
      <scheme val="minor"/>
    </font>
    <font>
      <sz val="12"/>
      <color rgb="FF000000"/>
      <name val="Arial"/>
      <family val="2"/>
      <scheme val="minor"/>
    </font>
    <font>
      <b/>
      <sz val="12"/>
      <name val="Tahoma"/>
      <family val="2"/>
    </font>
    <font>
      <b/>
      <sz val="12"/>
      <color rgb="FF551732"/>
      <name val="Arial"/>
      <family val="2"/>
      <scheme val="minor"/>
    </font>
    <font>
      <sz val="10"/>
      <color rgb="FF404040"/>
      <name val="Arial"/>
      <family val="2"/>
      <scheme val="minor"/>
    </font>
    <font>
      <sz val="10"/>
      <color rgb="FF000000"/>
      <name val="Arial"/>
      <family val="2"/>
      <scheme val="minor"/>
    </font>
    <font>
      <b/>
      <sz val="12"/>
      <color rgb="FF005B67"/>
      <name val="Arial"/>
      <family val="2"/>
      <scheme val="minor"/>
    </font>
    <font>
      <sz val="14"/>
      <color rgb="FF551732"/>
      <name val="Arial"/>
      <family val="2"/>
      <scheme val="minor"/>
    </font>
    <font>
      <sz val="12"/>
      <color rgb="FF404040"/>
      <name val="Arial"/>
      <family val="2"/>
      <scheme val="minor"/>
    </font>
    <font>
      <b/>
      <sz val="12"/>
      <color rgb="FF404040"/>
      <name val="Arial"/>
      <family val="2"/>
      <scheme val="minor"/>
    </font>
    <font>
      <b/>
      <sz val="13"/>
      <color theme="3"/>
      <name val="Arial (Body)"/>
    </font>
    <font>
      <b/>
      <sz val="10"/>
      <color rgb="FF000000"/>
      <name val="Arial"/>
      <family val="2"/>
      <scheme val="minor"/>
    </font>
    <font>
      <b/>
      <sz val="11"/>
      <color rgb="FF000000"/>
      <name val="Arial"/>
      <family val="2"/>
      <scheme val="minor"/>
    </font>
    <font>
      <sz val="11"/>
      <color rgb="FF000000"/>
      <name val="Arial"/>
      <family val="2"/>
      <scheme val="minor"/>
    </font>
    <font>
      <sz val="11"/>
      <color theme="3"/>
      <name val="Arial (Body)"/>
    </font>
    <font>
      <b/>
      <sz val="10"/>
      <color rgb="FF404040"/>
      <name val="Arial"/>
      <family val="2"/>
      <scheme val="minor"/>
    </font>
    <font>
      <sz val="11"/>
      <color theme="0"/>
      <name val="Arial"/>
      <family val="2"/>
      <scheme val="minor"/>
    </font>
    <font>
      <b/>
      <sz val="16"/>
      <color theme="4"/>
      <name val="Arial"/>
      <family val="2"/>
      <scheme val="minor"/>
    </font>
    <font>
      <sz val="16"/>
      <color theme="4"/>
      <name val="Arial"/>
      <family val="2"/>
      <scheme val="minor"/>
    </font>
    <font>
      <sz val="10"/>
      <name val="Arial"/>
      <family val="2"/>
    </font>
    <font>
      <sz val="11"/>
      <color theme="4"/>
      <name val="Arial"/>
      <family val="2"/>
      <scheme val="minor"/>
    </font>
    <font>
      <i/>
      <sz val="11"/>
      <color theme="1"/>
      <name val="Arial"/>
      <family val="2"/>
      <scheme val="minor"/>
    </font>
    <font>
      <sz val="12"/>
      <color theme="1"/>
      <name val="Arial"/>
      <family val="2"/>
      <scheme val="minor"/>
    </font>
    <font>
      <sz val="9"/>
      <color theme="4"/>
      <name val="Arial"/>
      <family val="2"/>
      <scheme val="minor"/>
    </font>
    <font>
      <b/>
      <sz val="9"/>
      <color theme="1"/>
      <name val="Arial"/>
      <family val="2"/>
      <scheme val="minor"/>
    </font>
    <font>
      <b/>
      <u/>
      <sz val="9"/>
      <color theme="4"/>
      <name val="Arial"/>
      <family val="2"/>
      <scheme val="minor"/>
    </font>
    <font>
      <b/>
      <i/>
      <sz val="9.5"/>
      <color theme="3"/>
      <name val="Arial"/>
      <family val="2"/>
      <scheme val="minor"/>
    </font>
    <font>
      <b/>
      <sz val="9"/>
      <color theme="2"/>
      <name val="Arial"/>
      <family val="2"/>
      <scheme val="minor"/>
    </font>
    <font>
      <sz val="9"/>
      <color theme="0"/>
      <name val="Arial"/>
      <family val="2"/>
      <scheme val="minor"/>
    </font>
    <font>
      <vertAlign val="superscript"/>
      <sz val="11"/>
      <color theme="1"/>
      <name val="Arial"/>
      <family val="2"/>
      <scheme val="minor"/>
    </font>
    <font>
      <b/>
      <sz val="11"/>
      <color rgb="FFFA7D00"/>
      <name val="Arial"/>
      <family val="2"/>
      <scheme val="minor"/>
    </font>
    <font>
      <sz val="9"/>
      <color rgb="FF0000FF"/>
      <name val="Arial"/>
      <family val="2"/>
      <scheme val="minor"/>
    </font>
    <font>
      <sz val="11"/>
      <color rgb="FF0000FF"/>
      <name val="Arial"/>
      <family val="2"/>
      <scheme val="minor"/>
    </font>
    <font>
      <u/>
      <sz val="11"/>
      <color theme="10"/>
      <name val="Arial"/>
      <family val="2"/>
      <scheme val="minor"/>
    </font>
    <font>
      <u/>
      <sz val="9"/>
      <color theme="10"/>
      <name val="Arial"/>
      <family val="2"/>
      <scheme val="minor"/>
    </font>
  </fonts>
  <fills count="10">
    <fill>
      <patternFill patternType="none"/>
    </fill>
    <fill>
      <patternFill patternType="gray125"/>
    </fill>
    <fill>
      <patternFill patternType="solid">
        <fgColor rgb="FFEAEAEA"/>
        <bgColor indexed="64"/>
      </patternFill>
    </fill>
    <fill>
      <patternFill patternType="solid">
        <fgColor theme="3"/>
        <bgColor indexed="64"/>
      </patternFill>
    </fill>
    <fill>
      <patternFill patternType="solid">
        <fgColor theme="0"/>
        <bgColor indexed="64"/>
      </patternFill>
    </fill>
    <fill>
      <patternFill patternType="solid">
        <fgColor theme="9" tint="0.79998168889431442"/>
        <bgColor indexed="64"/>
      </patternFill>
    </fill>
    <fill>
      <patternFill patternType="solid">
        <fgColor rgb="FFF2F2F2"/>
      </patternFill>
    </fill>
    <fill>
      <patternFill patternType="solid">
        <fgColor theme="8" tint="0.749992370372631"/>
        <bgColor indexed="64"/>
      </patternFill>
    </fill>
    <fill>
      <patternFill patternType="solid">
        <fgColor theme="0" tint="-0.249977111117893"/>
        <bgColor indexed="64"/>
      </patternFill>
    </fill>
    <fill>
      <patternFill patternType="solid">
        <fgColor rgb="FFFFCC99"/>
        <bgColor indexed="64"/>
      </patternFill>
    </fill>
  </fills>
  <borders count="7">
    <border>
      <left/>
      <right/>
      <top/>
      <bottom/>
      <diagonal/>
    </border>
    <border>
      <left/>
      <right/>
      <top style="thin">
        <color indexed="64"/>
      </top>
      <bottom style="thin">
        <color indexed="64"/>
      </bottom>
      <diagonal/>
    </border>
    <border>
      <left/>
      <right/>
      <top/>
      <bottom style="thin">
        <color theme="1"/>
      </bottom>
      <diagonal/>
    </border>
    <border>
      <left/>
      <right/>
      <top style="thin">
        <color theme="1"/>
      </top>
      <bottom style="thin">
        <color theme="1"/>
      </bottom>
      <diagonal/>
    </border>
    <border>
      <left/>
      <right/>
      <top/>
      <bottom style="thin">
        <color theme="0"/>
      </bottom>
      <diagonal/>
    </border>
    <border>
      <left/>
      <right/>
      <top style="thin">
        <color theme="0"/>
      </top>
      <bottom style="thin">
        <color theme="0"/>
      </bottom>
      <diagonal/>
    </border>
    <border>
      <left style="thin">
        <color rgb="FF7F7F7F"/>
      </left>
      <right style="thin">
        <color rgb="FF7F7F7F"/>
      </right>
      <top style="thin">
        <color rgb="FF7F7F7F"/>
      </top>
      <bottom style="thin">
        <color rgb="FF7F7F7F"/>
      </bottom>
      <diagonal/>
    </border>
  </borders>
  <cellStyleXfs count="12">
    <xf numFmtId="0" fontId="0" fillId="0" borderId="0"/>
    <xf numFmtId="0" fontId="1" fillId="0" borderId="0"/>
    <xf numFmtId="0" fontId="27" fillId="0" borderId="0"/>
    <xf numFmtId="43" fontId="1" fillId="0" borderId="0" applyFont="0" applyFill="0" applyBorder="0" applyAlignment="0" applyProtection="0"/>
    <xf numFmtId="9" fontId="30" fillId="0" borderId="0" applyFont="0" applyFill="0" applyBorder="0" applyAlignment="0" applyProtection="0"/>
    <xf numFmtId="0" fontId="1" fillId="0" borderId="0"/>
    <xf numFmtId="43" fontId="30" fillId="0" borderId="0" applyFont="0" applyFill="0" applyBorder="0" applyAlignment="0" applyProtection="0"/>
    <xf numFmtId="0" fontId="1" fillId="0" borderId="0"/>
    <xf numFmtId="9" fontId="1" fillId="0" borderId="0" applyFont="0" applyFill="0" applyBorder="0" applyAlignment="0" applyProtection="0"/>
    <xf numFmtId="0" fontId="38" fillId="6" borderId="6" applyNumberFormat="0" applyAlignment="0" applyProtection="0"/>
    <xf numFmtId="43" fontId="1" fillId="0" borderId="0" applyFont="0" applyFill="0" applyBorder="0" applyAlignment="0" applyProtection="0"/>
    <xf numFmtId="0" fontId="41" fillId="0" borderId="0" applyNumberFormat="0" applyFill="0" applyBorder="0" applyAlignment="0" applyProtection="0"/>
  </cellStyleXfs>
  <cellXfs count="109">
    <xf numFmtId="0" fontId="0" fillId="0" borderId="0" xfId="0"/>
    <xf numFmtId="0" fontId="8" fillId="0" borderId="0" xfId="0" applyFont="1"/>
    <xf numFmtId="0" fontId="8" fillId="0" borderId="0" xfId="0" applyFont="1" applyAlignment="1">
      <alignment wrapText="1"/>
    </xf>
    <xf numFmtId="0" fontId="9" fillId="0" borderId="0" xfId="0" applyFont="1"/>
    <xf numFmtId="0" fontId="10" fillId="0" borderId="0" xfId="0" applyFont="1"/>
    <xf numFmtId="0" fontId="12" fillId="0" borderId="0" xfId="0" applyFont="1" applyAlignment="1">
      <alignment horizontal="left" vertical="top" wrapText="1"/>
    </xf>
    <xf numFmtId="0" fontId="13" fillId="0" borderId="0" xfId="0" applyFont="1"/>
    <xf numFmtId="0" fontId="14" fillId="0" borderId="0" xfId="0" applyFont="1" applyAlignment="1">
      <alignment vertical="top"/>
    </xf>
    <xf numFmtId="0" fontId="12" fillId="0" borderId="0" xfId="0" applyFont="1" applyAlignment="1">
      <alignment vertical="top" wrapText="1"/>
    </xf>
    <xf numFmtId="0" fontId="18" fillId="0" borderId="0" xfId="0" applyFont="1"/>
    <xf numFmtId="0" fontId="0" fillId="0" borderId="0" xfId="0" applyAlignment="1">
      <alignment horizontal="left" vertical="top" wrapText="1"/>
    </xf>
    <xf numFmtId="0" fontId="15" fillId="0" borderId="0" xfId="0" applyFont="1" applyAlignment="1">
      <alignment horizontal="left"/>
    </xf>
    <xf numFmtId="0" fontId="11" fillId="0" borderId="0" xfId="0" applyFont="1" applyAlignment="1">
      <alignment vertical="center"/>
    </xf>
    <xf numFmtId="0" fontId="16" fillId="0" borderId="0" xfId="0" applyFont="1" applyAlignment="1">
      <alignment vertical="top" wrapText="1"/>
    </xf>
    <xf numFmtId="0" fontId="16" fillId="0" borderId="0" xfId="0" applyFont="1"/>
    <xf numFmtId="0" fontId="16" fillId="0" borderId="0" xfId="0" applyFont="1" applyAlignment="1">
      <alignment vertical="center"/>
    </xf>
    <xf numFmtId="0" fontId="17" fillId="0" borderId="0" xfId="0" applyFont="1" applyAlignment="1">
      <alignment vertical="top"/>
    </xf>
    <xf numFmtId="0" fontId="25" fillId="4" borderId="0" xfId="1" applyFont="1" applyFill="1"/>
    <xf numFmtId="0" fontId="26" fillId="4" borderId="0" xfId="1" applyFont="1" applyFill="1"/>
    <xf numFmtId="0" fontId="1" fillId="4" borderId="0" xfId="1" applyFill="1"/>
    <xf numFmtId="0" fontId="28" fillId="4" borderId="0" xfId="1" applyFont="1" applyFill="1"/>
    <xf numFmtId="0" fontId="29" fillId="4" borderId="0" xfId="1" applyFont="1" applyFill="1"/>
    <xf numFmtId="0" fontId="24" fillId="4" borderId="0" xfId="1" applyFont="1" applyFill="1" applyAlignment="1">
      <alignment horizontal="center"/>
    </xf>
    <xf numFmtId="164" fontId="1" fillId="4" borderId="0" xfId="4" applyNumberFormat="1" applyFont="1" applyFill="1"/>
    <xf numFmtId="0" fontId="1" fillId="4" borderId="0" xfId="5" applyFill="1"/>
    <xf numFmtId="0" fontId="28" fillId="4" borderId="0" xfId="5" applyFont="1" applyFill="1"/>
    <xf numFmtId="43" fontId="26" fillId="4" borderId="0" xfId="3" applyFont="1" applyFill="1"/>
    <xf numFmtId="0" fontId="24" fillId="4" borderId="0" xfId="1" applyFont="1" applyFill="1"/>
    <xf numFmtId="0" fontId="25" fillId="4" borderId="0" xfId="5" applyFont="1" applyFill="1"/>
    <xf numFmtId="0" fontId="31" fillId="4" borderId="0" xfId="1" applyFont="1" applyFill="1"/>
    <xf numFmtId="0" fontId="32" fillId="2" borderId="0" xfId="1" applyFont="1" applyFill="1" applyAlignment="1">
      <alignment horizontal="left" indent="1"/>
    </xf>
    <xf numFmtId="0" fontId="3" fillId="2" borderId="0" xfId="1" applyFont="1" applyFill="1" applyAlignment="1">
      <alignment horizontal="left" indent="1"/>
    </xf>
    <xf numFmtId="0" fontId="3" fillId="4" borderId="0" xfId="1" applyFont="1" applyFill="1"/>
    <xf numFmtId="0" fontId="2" fillId="2" borderId="0" xfId="2" applyFont="1" applyFill="1" applyAlignment="1">
      <alignment horizontal="left" indent="1"/>
    </xf>
    <xf numFmtId="0" fontId="33" fillId="4" borderId="0" xfId="1" applyFont="1" applyFill="1"/>
    <xf numFmtId="0" fontId="34" fillId="4" borderId="0" xfId="1" applyFont="1" applyFill="1"/>
    <xf numFmtId="0" fontId="36" fillId="2" borderId="0" xfId="1" applyFont="1" applyFill="1" applyAlignment="1">
      <alignment vertical="center"/>
    </xf>
    <xf numFmtId="0" fontId="24" fillId="2" borderId="0" xfId="1" applyFont="1" applyFill="1" applyAlignment="1">
      <alignment vertical="center"/>
    </xf>
    <xf numFmtId="0" fontId="3" fillId="2" borderId="0" xfId="1" applyFont="1" applyFill="1" applyAlignment="1">
      <alignment horizontal="left" vertical="center" indent="1"/>
    </xf>
    <xf numFmtId="0" fontId="3" fillId="2" borderId="0" xfId="1" applyFont="1" applyFill="1" applyAlignment="1">
      <alignment vertical="center"/>
    </xf>
    <xf numFmtId="0" fontId="1" fillId="2" borderId="0" xfId="1" applyFill="1" applyAlignment="1">
      <alignment vertical="center"/>
    </xf>
    <xf numFmtId="0" fontId="4" fillId="3" borderId="2" xfId="1" applyFont="1" applyFill="1" applyBorder="1" applyAlignment="1">
      <alignment horizontal="center" vertical="center"/>
    </xf>
    <xf numFmtId="0" fontId="3" fillId="5" borderId="3" xfId="1" applyFont="1" applyFill="1" applyBorder="1" applyAlignment="1">
      <alignment horizontal="center" vertical="center"/>
    </xf>
    <xf numFmtId="0" fontId="3" fillId="5" borderId="3" xfId="1" applyFont="1" applyFill="1" applyBorder="1" applyAlignment="1">
      <alignment vertical="center"/>
    </xf>
    <xf numFmtId="0" fontId="4" fillId="3" borderId="0" xfId="1" applyFont="1" applyFill="1" applyAlignment="1">
      <alignment horizontal="center" vertical="center"/>
    </xf>
    <xf numFmtId="43" fontId="3" fillId="4" borderId="3" xfId="1" applyNumberFormat="1" applyFont="1" applyFill="1" applyBorder="1" applyAlignment="1">
      <alignment vertical="center"/>
    </xf>
    <xf numFmtId="0" fontId="4" fillId="3" borderId="5" xfId="7" applyFont="1" applyFill="1" applyBorder="1" applyAlignment="1">
      <alignment vertical="center"/>
    </xf>
    <xf numFmtId="0" fontId="4" fillId="3" borderId="2" xfId="1" applyFont="1" applyFill="1" applyBorder="1"/>
    <xf numFmtId="43" fontId="4" fillId="3" borderId="2" xfId="3" applyFont="1" applyFill="1" applyBorder="1"/>
    <xf numFmtId="0" fontId="4" fillId="3" borderId="2" xfId="1" applyFont="1" applyFill="1" applyBorder="1" applyAlignment="1">
      <alignment vertical="center"/>
    </xf>
    <xf numFmtId="43" fontId="4" fillId="3" borderId="2" xfId="3" applyFont="1" applyFill="1" applyBorder="1" applyAlignment="1">
      <alignment vertical="center"/>
    </xf>
    <xf numFmtId="0" fontId="4" fillId="3" borderId="2" xfId="1" applyFont="1" applyFill="1" applyBorder="1" applyAlignment="1">
      <alignment horizontal="left" vertical="center"/>
    </xf>
    <xf numFmtId="0" fontId="4" fillId="3" borderId="2" xfId="1" applyFont="1" applyFill="1" applyBorder="1" applyAlignment="1">
      <alignment horizontal="right" vertical="center"/>
    </xf>
    <xf numFmtId="43" fontId="4" fillId="3" borderId="2" xfId="3" applyFont="1" applyFill="1" applyBorder="1" applyAlignment="1">
      <alignment horizontal="right" vertical="center"/>
    </xf>
    <xf numFmtId="14" fontId="1" fillId="4" borderId="0" xfId="1" applyNumberFormat="1" applyFill="1"/>
    <xf numFmtId="0" fontId="3" fillId="4" borderId="0" xfId="1" applyFont="1" applyFill="1" applyBorder="1" applyAlignment="1">
      <alignment vertical="center"/>
    </xf>
    <xf numFmtId="14" fontId="3" fillId="4" borderId="0" xfId="1" applyNumberFormat="1" applyFont="1" applyFill="1" applyBorder="1" applyAlignment="1">
      <alignment vertical="center"/>
    </xf>
    <xf numFmtId="0" fontId="3" fillId="4" borderId="0" xfId="1" applyFont="1" applyFill="1" applyBorder="1" applyAlignment="1">
      <alignment horizontal="left" vertical="center"/>
    </xf>
    <xf numFmtId="2" fontId="3" fillId="4" borderId="0" xfId="1" applyNumberFormat="1" applyFont="1" applyFill="1" applyBorder="1" applyAlignment="1">
      <alignment horizontal="right" vertical="center"/>
    </xf>
    <xf numFmtId="14" fontId="3" fillId="4" borderId="0" xfId="1" applyNumberFormat="1" applyFont="1" applyFill="1" applyBorder="1" applyAlignment="1">
      <alignment horizontal="right" vertical="center"/>
    </xf>
    <xf numFmtId="0" fontId="3" fillId="4" borderId="0" xfId="1" applyFont="1" applyFill="1" applyBorder="1" applyAlignment="1">
      <alignment horizontal="right" vertical="center"/>
    </xf>
    <xf numFmtId="0" fontId="39" fillId="4" borderId="3" xfId="1" applyFont="1" applyFill="1" applyBorder="1" applyAlignment="1">
      <alignment vertical="center"/>
    </xf>
    <xf numFmtId="14" fontId="39" fillId="4" borderId="3" xfId="1" applyNumberFormat="1" applyFont="1" applyFill="1" applyBorder="1" applyAlignment="1">
      <alignment vertical="center"/>
    </xf>
    <xf numFmtId="0" fontId="39" fillId="4" borderId="3" xfId="1" applyFont="1" applyFill="1" applyBorder="1" applyAlignment="1">
      <alignment horizontal="left" vertical="center"/>
    </xf>
    <xf numFmtId="2" fontId="39" fillId="4" borderId="3" xfId="1" applyNumberFormat="1" applyFont="1" applyFill="1" applyBorder="1" applyAlignment="1">
      <alignment horizontal="right" vertical="center"/>
    </xf>
    <xf numFmtId="14" fontId="39" fillId="4" borderId="3" xfId="1" applyNumberFormat="1" applyFont="1" applyFill="1" applyBorder="1" applyAlignment="1">
      <alignment horizontal="right" vertical="center"/>
    </xf>
    <xf numFmtId="0" fontId="39" fillId="4" borderId="3" xfId="1" applyFont="1" applyFill="1" applyBorder="1" applyAlignment="1">
      <alignment horizontal="right" vertical="center"/>
    </xf>
    <xf numFmtId="2" fontId="39" fillId="4" borderId="3" xfId="1" applyNumberFormat="1" applyFont="1" applyFill="1" applyBorder="1" applyAlignment="1">
      <alignment vertical="center"/>
    </xf>
    <xf numFmtId="0" fontId="40" fillId="4" borderId="0" xfId="1" applyFont="1" applyFill="1"/>
    <xf numFmtId="0" fontId="38" fillId="6" borderId="6" xfId="9" applyAlignment="1">
      <alignment horizontal="center" vertical="center"/>
    </xf>
    <xf numFmtId="43" fontId="39" fillId="4" borderId="3" xfId="6" applyFont="1" applyFill="1" applyBorder="1" applyAlignment="1">
      <alignment vertical="center"/>
    </xf>
    <xf numFmtId="0" fontId="39" fillId="4" borderId="3" xfId="1" applyFont="1" applyFill="1" applyBorder="1"/>
    <xf numFmtId="43" fontId="39" fillId="4" borderId="3" xfId="6" applyFont="1" applyFill="1" applyBorder="1"/>
    <xf numFmtId="2" fontId="39" fillId="4" borderId="3" xfId="1" applyNumberFormat="1" applyFont="1" applyFill="1" applyBorder="1"/>
    <xf numFmtId="17" fontId="39" fillId="4" borderId="3" xfId="1" applyNumberFormat="1" applyFont="1" applyFill="1" applyBorder="1" applyAlignment="1">
      <alignment vertical="center"/>
    </xf>
    <xf numFmtId="165" fontId="3" fillId="4" borderId="3" xfId="1" applyNumberFormat="1" applyFont="1" applyFill="1" applyBorder="1" applyAlignment="1">
      <alignment vertical="center"/>
    </xf>
    <xf numFmtId="166" fontId="3" fillId="5" borderId="3" xfId="8" applyNumberFormat="1" applyFont="1" applyFill="1" applyBorder="1" applyAlignment="1">
      <alignment vertical="center"/>
    </xf>
    <xf numFmtId="166" fontId="3" fillId="5" borderId="1" xfId="8" applyNumberFormat="1" applyFont="1" applyFill="1" applyBorder="1" applyAlignment="1">
      <alignment vertical="center"/>
    </xf>
    <xf numFmtId="0" fontId="4" fillId="7" borderId="2" xfId="1" applyFont="1" applyFill="1" applyBorder="1" applyAlignment="1">
      <alignment horizontal="center" vertical="center"/>
    </xf>
    <xf numFmtId="0" fontId="0" fillId="4" borderId="0" xfId="0" applyFill="1"/>
    <xf numFmtId="43" fontId="3" fillId="4" borderId="3" xfId="10" applyFont="1" applyFill="1" applyBorder="1" applyAlignment="1">
      <alignment vertical="center"/>
    </xf>
    <xf numFmtId="14" fontId="26" fillId="4" borderId="0" xfId="1" applyNumberFormat="1" applyFont="1" applyFill="1"/>
    <xf numFmtId="0" fontId="4" fillId="7" borderId="4" xfId="1" applyFont="1" applyFill="1" applyBorder="1" applyAlignment="1">
      <alignment horizontal="center" vertical="center"/>
    </xf>
    <xf numFmtId="43" fontId="39" fillId="4" borderId="3" xfId="1" applyNumberFormat="1" applyFont="1" applyFill="1" applyBorder="1" applyAlignment="1">
      <alignment vertical="center"/>
    </xf>
    <xf numFmtId="167" fontId="39" fillId="4" borderId="3" xfId="6" quotePrefix="1" applyNumberFormat="1" applyFont="1" applyFill="1" applyBorder="1" applyAlignment="1">
      <alignment vertical="center"/>
    </xf>
    <xf numFmtId="165" fontId="39" fillId="4" borderId="3" xfId="1" applyNumberFormat="1" applyFont="1" applyFill="1" applyBorder="1" applyAlignment="1">
      <alignment vertical="center"/>
    </xf>
    <xf numFmtId="0" fontId="4" fillId="0" borderId="4" xfId="1" applyFont="1" applyFill="1" applyBorder="1" applyAlignment="1">
      <alignment horizontal="center" vertical="center"/>
    </xf>
    <xf numFmtId="0" fontId="4" fillId="8" borderId="2" xfId="1" applyFont="1" applyFill="1" applyBorder="1" applyAlignment="1">
      <alignment horizontal="center" vertical="center"/>
    </xf>
    <xf numFmtId="2" fontId="3" fillId="5" borderId="3" xfId="1" applyNumberFormat="1" applyFont="1" applyFill="1" applyBorder="1" applyAlignment="1">
      <alignment vertical="center"/>
    </xf>
    <xf numFmtId="0" fontId="39" fillId="9" borderId="3" xfId="1" applyFont="1" applyFill="1" applyBorder="1" applyAlignment="1">
      <alignment horizontal="center" vertical="center"/>
    </xf>
    <xf numFmtId="43" fontId="39" fillId="4" borderId="3" xfId="10" applyFont="1" applyFill="1" applyBorder="1" applyAlignment="1">
      <alignment vertical="center"/>
    </xf>
    <xf numFmtId="43" fontId="8" fillId="4" borderId="3" xfId="6" applyFont="1" applyFill="1" applyBorder="1" applyAlignment="1">
      <alignment vertical="center"/>
    </xf>
    <xf numFmtId="43" fontId="39" fillId="4" borderId="3" xfId="6" quotePrefix="1" applyNumberFormat="1" applyFont="1" applyFill="1" applyBorder="1" applyAlignment="1">
      <alignment horizontal="left" vertical="center"/>
    </xf>
    <xf numFmtId="0" fontId="4" fillId="3" borderId="5" xfId="7" applyFont="1" applyFill="1" applyBorder="1" applyAlignment="1">
      <alignment horizontal="right" vertical="center"/>
    </xf>
    <xf numFmtId="164" fontId="3" fillId="4" borderId="3" xfId="8" applyNumberFormat="1" applyFont="1" applyFill="1" applyBorder="1" applyAlignment="1">
      <alignment vertical="center"/>
    </xf>
    <xf numFmtId="0" fontId="42" fillId="4" borderId="0" xfId="11" applyFont="1" applyFill="1"/>
    <xf numFmtId="164" fontId="3" fillId="4" borderId="3" xfId="4" applyNumberFormat="1" applyFont="1" applyFill="1" applyBorder="1" applyAlignment="1">
      <alignment vertical="center"/>
    </xf>
    <xf numFmtId="164" fontId="3" fillId="4" borderId="3" xfId="1" applyNumberFormat="1" applyFont="1" applyFill="1" applyBorder="1" applyAlignment="1">
      <alignment vertical="center"/>
    </xf>
    <xf numFmtId="0" fontId="13" fillId="0" borderId="0" xfId="0" applyFont="1" applyAlignment="1"/>
    <xf numFmtId="0" fontId="12" fillId="0" borderId="0" xfId="0" applyFont="1" applyAlignment="1">
      <alignment horizontal="left" vertical="top" wrapText="1"/>
    </xf>
    <xf numFmtId="0" fontId="0" fillId="0" borderId="0" xfId="0" applyAlignment="1">
      <alignment horizontal="left" vertical="top" wrapText="1"/>
    </xf>
    <xf numFmtId="0" fontId="20" fillId="0" borderId="0" xfId="0" applyFont="1" applyAlignment="1">
      <alignment vertical="center"/>
    </xf>
    <xf numFmtId="0" fontId="20" fillId="0" borderId="0" xfId="0" applyFont="1" applyAlignment="1"/>
    <xf numFmtId="0" fontId="19" fillId="0" borderId="0" xfId="0" applyFont="1" applyAlignment="1"/>
    <xf numFmtId="0" fontId="35" fillId="3" borderId="0" xfId="1" applyFont="1" applyFill="1" applyAlignment="1">
      <alignment horizontal="left" vertical="center" indent="1"/>
    </xf>
    <xf numFmtId="0" fontId="7" fillId="0" borderId="0" xfId="0" applyFont="1" applyAlignment="1">
      <alignment horizontal="left" vertical="center" wrapText="1" indent="1"/>
    </xf>
    <xf numFmtId="0" fontId="5" fillId="0" borderId="0" xfId="0" applyFont="1" applyAlignment="1">
      <alignment horizontal="left" vertical="center" wrapText="1" indent="1"/>
    </xf>
    <xf numFmtId="0" fontId="6" fillId="0" borderId="0" xfId="0" applyFont="1" applyAlignment="1">
      <alignment horizontal="left" vertical="center" wrapText="1" indent="1"/>
    </xf>
    <xf numFmtId="172" fontId="3" fillId="4" borderId="3" xfId="1" applyNumberFormat="1" applyFont="1" applyFill="1" applyBorder="1" applyAlignment="1">
      <alignment vertical="center"/>
    </xf>
  </cellXfs>
  <cellStyles count="12">
    <cellStyle name="Calculation" xfId="9" builtinId="22"/>
    <cellStyle name="Comma" xfId="10" builtinId="3"/>
    <cellStyle name="Comma 2" xfId="6" xr:uid="{E15CE359-19A8-40AB-A83C-CA941DBBA8F6}"/>
    <cellStyle name="Comma 5" xfId="3" xr:uid="{9AE65D39-731C-4115-B8A9-4625D5585B64}"/>
    <cellStyle name="Hyperlink" xfId="11" builtinId="8"/>
    <cellStyle name="Normal" xfId="0" builtinId="0"/>
    <cellStyle name="Normal 10" xfId="1" xr:uid="{49C41875-E9C9-4129-8254-FDEF6CAFA014}"/>
    <cellStyle name="Normal 10 2" xfId="7" xr:uid="{2977C9AB-38F1-4E39-B6BB-F85BDBA54AFD}"/>
    <cellStyle name="Normal 5" xfId="2" xr:uid="{B1913B12-43DB-49EE-8A1A-386A65B74F04}"/>
    <cellStyle name="Normal 9" xfId="5" xr:uid="{CB5766C0-3472-41BA-96F8-78AD4CA781FC}"/>
    <cellStyle name="Percent" xfId="8" builtinId="5"/>
    <cellStyle name="Percent 2" xfId="4" xr:uid="{D9B238ED-1992-4E3A-9318-C0A597761E9A}"/>
  </cellStyles>
  <dxfs count="0"/>
  <tableStyles count="0" defaultTableStyle="TableStyleMedium2" defaultPivotStyle="PivotStyleLight16"/>
  <colors>
    <mruColors>
      <color rgb="FF0000FF"/>
      <color rgb="FFFFCC99"/>
      <color rgb="FFEAEAEA"/>
      <color rgb="FFF4F4F4"/>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17</xdr:col>
      <xdr:colOff>138608</xdr:colOff>
      <xdr:row>8</xdr:row>
      <xdr:rowOff>33328</xdr:rowOff>
    </xdr:from>
    <xdr:to>
      <xdr:col>19</xdr:col>
      <xdr:colOff>334856</xdr:colOff>
      <xdr:row>9</xdr:row>
      <xdr:rowOff>62923</xdr:rowOff>
    </xdr:to>
    <xdr:pic>
      <xdr:nvPicPr>
        <xdr:cNvPr id="2" name="Picture 1">
          <a:extLst>
            <a:ext uri="{FF2B5EF4-FFF2-40B4-BE49-F238E27FC236}">
              <a16:creationId xmlns:a16="http://schemas.microsoft.com/office/drawing/2014/main" id="{7423E08D-40B0-41AC-AE37-572802725E28}"/>
            </a:ext>
          </a:extLst>
        </xdr:cNvPr>
        <xdr:cNvPicPr>
          <a:picLocks noChangeAspect="1"/>
        </xdr:cNvPicPr>
      </xdr:nvPicPr>
      <xdr:blipFill>
        <a:blip xmlns:r="http://schemas.openxmlformats.org/officeDocument/2006/relationships" r:embed="rId1"/>
        <a:stretch>
          <a:fillRect/>
        </a:stretch>
      </xdr:blipFill>
      <xdr:spPr>
        <a:xfrm>
          <a:off x="16988333" y="4033828"/>
          <a:ext cx="1644048" cy="210570"/>
        </a:xfrm>
        <a:prstGeom prst="rect">
          <a:avLst/>
        </a:prstGeom>
      </xdr:spPr>
    </xdr:pic>
    <xdr:clientData/>
  </xdr:twoCellAnchor>
  <xdr:twoCellAnchor>
    <xdr:from>
      <xdr:col>0</xdr:col>
      <xdr:colOff>0</xdr:colOff>
      <xdr:row>0</xdr:row>
      <xdr:rowOff>0</xdr:rowOff>
    </xdr:from>
    <xdr:to>
      <xdr:col>3</xdr:col>
      <xdr:colOff>843033</xdr:colOff>
      <xdr:row>0</xdr:row>
      <xdr:rowOff>1133474</xdr:rowOff>
    </xdr:to>
    <xdr:grpSp>
      <xdr:nvGrpSpPr>
        <xdr:cNvPr id="3" name="Group 2">
          <a:extLst>
            <a:ext uri="{FF2B5EF4-FFF2-40B4-BE49-F238E27FC236}">
              <a16:creationId xmlns:a16="http://schemas.microsoft.com/office/drawing/2014/main" id="{E3FF2990-6769-4E44-86BE-8564959AE712}"/>
            </a:ext>
          </a:extLst>
        </xdr:cNvPr>
        <xdr:cNvGrpSpPr/>
      </xdr:nvGrpSpPr>
      <xdr:grpSpPr>
        <a:xfrm>
          <a:off x="0" y="0"/>
          <a:ext cx="2165327" cy="1133474"/>
          <a:chOff x="0" y="0"/>
          <a:chExt cx="2168913" cy="1133474"/>
        </a:xfrm>
      </xdr:grpSpPr>
      <xdr:pic>
        <xdr:nvPicPr>
          <xdr:cNvPr id="4" name="Graphic 3">
            <a:extLst>
              <a:ext uri="{FF2B5EF4-FFF2-40B4-BE49-F238E27FC236}">
                <a16:creationId xmlns:a16="http://schemas.microsoft.com/office/drawing/2014/main" id="{9EB3D2F4-40FE-9B86-EEE1-2C1E0AC35813}"/>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l="9570" t="21590" r="10156" b="21451"/>
          <a:stretch/>
        </xdr:blipFill>
        <xdr:spPr>
          <a:xfrm>
            <a:off x="124376" y="444499"/>
            <a:ext cx="2044537" cy="688975"/>
          </a:xfrm>
          <a:prstGeom prst="rect">
            <a:avLst/>
          </a:prstGeom>
        </xdr:spPr>
      </xdr:pic>
      <xdr:pic>
        <xdr:nvPicPr>
          <xdr:cNvPr id="5" name="Graphic 4">
            <a:extLst>
              <a:ext uri="{FF2B5EF4-FFF2-40B4-BE49-F238E27FC236}">
                <a16:creationId xmlns:a16="http://schemas.microsoft.com/office/drawing/2014/main" id="{5FC02B06-9A93-F66B-C1A1-1D9C03A6A5AD}"/>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l="9570" t="21590" r="10156" b="21451"/>
          <a:stretch/>
        </xdr:blipFill>
        <xdr:spPr>
          <a:xfrm flipH="1" flipV="1">
            <a:off x="0" y="0"/>
            <a:ext cx="1" cy="1"/>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27693</xdr:colOff>
      <xdr:row>0</xdr:row>
      <xdr:rowOff>1133474</xdr:rowOff>
    </xdr:to>
    <xdr:grpSp>
      <xdr:nvGrpSpPr>
        <xdr:cNvPr id="2" name="Group 1">
          <a:extLst>
            <a:ext uri="{FF2B5EF4-FFF2-40B4-BE49-F238E27FC236}">
              <a16:creationId xmlns:a16="http://schemas.microsoft.com/office/drawing/2014/main" id="{33C7D454-586A-4103-8FB1-3A548FFC3668}"/>
            </a:ext>
          </a:extLst>
        </xdr:cNvPr>
        <xdr:cNvGrpSpPr/>
      </xdr:nvGrpSpPr>
      <xdr:grpSpPr>
        <a:xfrm>
          <a:off x="0" y="0"/>
          <a:ext cx="2089575" cy="1133474"/>
          <a:chOff x="0" y="0"/>
          <a:chExt cx="2168913" cy="1133474"/>
        </a:xfrm>
      </xdr:grpSpPr>
      <xdr:pic>
        <xdr:nvPicPr>
          <xdr:cNvPr id="3" name="Graphic 2">
            <a:extLst>
              <a:ext uri="{FF2B5EF4-FFF2-40B4-BE49-F238E27FC236}">
                <a16:creationId xmlns:a16="http://schemas.microsoft.com/office/drawing/2014/main" id="{9ACB854C-1C26-5652-A6B5-1DFA5A100F78}"/>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a:off x="124376" y="444499"/>
            <a:ext cx="2044537" cy="688975"/>
          </a:xfrm>
          <a:prstGeom prst="rect">
            <a:avLst/>
          </a:prstGeom>
        </xdr:spPr>
      </xdr:pic>
      <xdr:pic>
        <xdr:nvPicPr>
          <xdr:cNvPr id="4" name="Graphic 3">
            <a:extLst>
              <a:ext uri="{FF2B5EF4-FFF2-40B4-BE49-F238E27FC236}">
                <a16:creationId xmlns:a16="http://schemas.microsoft.com/office/drawing/2014/main" id="{6333977A-049B-6973-8011-DB0FCEAC27B2}"/>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flipH="1" flipV="1">
            <a:off x="0" y="0"/>
            <a:ext cx="1" cy="1"/>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149613</xdr:colOff>
      <xdr:row>0</xdr:row>
      <xdr:rowOff>1133474</xdr:rowOff>
    </xdr:to>
    <xdr:grpSp>
      <xdr:nvGrpSpPr>
        <xdr:cNvPr id="2" name="Group 1">
          <a:extLst>
            <a:ext uri="{FF2B5EF4-FFF2-40B4-BE49-F238E27FC236}">
              <a16:creationId xmlns:a16="http://schemas.microsoft.com/office/drawing/2014/main" id="{111B3337-1CD6-479A-8C1C-49BEF33ED74C}"/>
            </a:ext>
          </a:extLst>
        </xdr:cNvPr>
        <xdr:cNvGrpSpPr/>
      </xdr:nvGrpSpPr>
      <xdr:grpSpPr>
        <a:xfrm>
          <a:off x="0" y="0"/>
          <a:ext cx="2166672" cy="1133474"/>
          <a:chOff x="0" y="0"/>
          <a:chExt cx="2168913" cy="1133474"/>
        </a:xfrm>
      </xdr:grpSpPr>
      <xdr:pic>
        <xdr:nvPicPr>
          <xdr:cNvPr id="3" name="Graphic 2">
            <a:extLst>
              <a:ext uri="{FF2B5EF4-FFF2-40B4-BE49-F238E27FC236}">
                <a16:creationId xmlns:a16="http://schemas.microsoft.com/office/drawing/2014/main" id="{106824C5-A8B3-1D38-2EEE-0C9E4246A7A5}"/>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a:off x="124376" y="444499"/>
            <a:ext cx="2044537" cy="688975"/>
          </a:xfrm>
          <a:prstGeom prst="rect">
            <a:avLst/>
          </a:prstGeom>
        </xdr:spPr>
      </xdr:pic>
      <xdr:pic>
        <xdr:nvPicPr>
          <xdr:cNvPr id="4" name="Graphic 3">
            <a:extLst>
              <a:ext uri="{FF2B5EF4-FFF2-40B4-BE49-F238E27FC236}">
                <a16:creationId xmlns:a16="http://schemas.microsoft.com/office/drawing/2014/main" id="{C69B3AAB-F727-B4FE-3C07-EA2D4D73BF95}"/>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flipH="1" flipV="1">
            <a:off x="0" y="0"/>
            <a:ext cx="1" cy="1"/>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332493</xdr:colOff>
      <xdr:row>0</xdr:row>
      <xdr:rowOff>1133474</xdr:rowOff>
    </xdr:to>
    <xdr:grpSp>
      <xdr:nvGrpSpPr>
        <xdr:cNvPr id="2" name="Group 1">
          <a:extLst>
            <a:ext uri="{FF2B5EF4-FFF2-40B4-BE49-F238E27FC236}">
              <a16:creationId xmlns:a16="http://schemas.microsoft.com/office/drawing/2014/main" id="{78400B8B-E815-41CA-8147-625AE78165E8}"/>
            </a:ext>
          </a:extLst>
        </xdr:cNvPr>
        <xdr:cNvGrpSpPr/>
      </xdr:nvGrpSpPr>
      <xdr:grpSpPr>
        <a:xfrm>
          <a:off x="0" y="0"/>
          <a:ext cx="2170258" cy="1133474"/>
          <a:chOff x="0" y="0"/>
          <a:chExt cx="2168913" cy="1133474"/>
        </a:xfrm>
      </xdr:grpSpPr>
      <xdr:pic>
        <xdr:nvPicPr>
          <xdr:cNvPr id="3" name="Graphic 2">
            <a:extLst>
              <a:ext uri="{FF2B5EF4-FFF2-40B4-BE49-F238E27FC236}">
                <a16:creationId xmlns:a16="http://schemas.microsoft.com/office/drawing/2014/main" id="{F4441E62-8B7D-F1CF-55E8-E117DE498B2C}"/>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a:off x="124376" y="444499"/>
            <a:ext cx="2044537" cy="688975"/>
          </a:xfrm>
          <a:prstGeom prst="rect">
            <a:avLst/>
          </a:prstGeom>
        </xdr:spPr>
      </xdr:pic>
      <xdr:pic>
        <xdr:nvPicPr>
          <xdr:cNvPr id="4" name="Graphic 3">
            <a:extLst>
              <a:ext uri="{FF2B5EF4-FFF2-40B4-BE49-F238E27FC236}">
                <a16:creationId xmlns:a16="http://schemas.microsoft.com/office/drawing/2014/main" id="{C4E4F2B5-9066-3714-106A-389C0B7FA3F3}"/>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flipH="1" flipV="1">
            <a:off x="0" y="0"/>
            <a:ext cx="1" cy="1"/>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332493</xdr:colOff>
      <xdr:row>0</xdr:row>
      <xdr:rowOff>1133474</xdr:rowOff>
    </xdr:to>
    <xdr:grpSp>
      <xdr:nvGrpSpPr>
        <xdr:cNvPr id="2" name="Group 1">
          <a:extLst>
            <a:ext uri="{FF2B5EF4-FFF2-40B4-BE49-F238E27FC236}">
              <a16:creationId xmlns:a16="http://schemas.microsoft.com/office/drawing/2014/main" id="{60BA8C1E-A173-4C1E-9454-B0C29D173D18}"/>
            </a:ext>
          </a:extLst>
        </xdr:cNvPr>
        <xdr:cNvGrpSpPr/>
      </xdr:nvGrpSpPr>
      <xdr:grpSpPr>
        <a:xfrm>
          <a:off x="0" y="0"/>
          <a:ext cx="2170258" cy="1133474"/>
          <a:chOff x="0" y="0"/>
          <a:chExt cx="2168913" cy="1133474"/>
        </a:xfrm>
      </xdr:grpSpPr>
      <xdr:pic>
        <xdr:nvPicPr>
          <xdr:cNvPr id="3" name="Graphic 2">
            <a:extLst>
              <a:ext uri="{FF2B5EF4-FFF2-40B4-BE49-F238E27FC236}">
                <a16:creationId xmlns:a16="http://schemas.microsoft.com/office/drawing/2014/main" id="{14686235-74B9-9574-CB19-FBA5168B1D5A}"/>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a:off x="124376" y="444499"/>
            <a:ext cx="2044537" cy="688975"/>
          </a:xfrm>
          <a:prstGeom prst="rect">
            <a:avLst/>
          </a:prstGeom>
        </xdr:spPr>
      </xdr:pic>
      <xdr:pic>
        <xdr:nvPicPr>
          <xdr:cNvPr id="4" name="Graphic 3">
            <a:extLst>
              <a:ext uri="{FF2B5EF4-FFF2-40B4-BE49-F238E27FC236}">
                <a16:creationId xmlns:a16="http://schemas.microsoft.com/office/drawing/2014/main" id="{0963798A-2CE5-0373-C993-83898BBB1ABC}"/>
              </a:ext>
            </a:extLst>
          </xdr:cNvPr>
          <xdr:cNvPicPr>
            <a:picLocks noChangeAspect="1"/>
          </xdr:cNvPicPr>
        </xdr:nvPicPr>
        <xdr:blipFill rotWithShape="1">
          <a:blip xmlns:r="http://schemas.openxmlformats.org/officeDocument/2006/relationships" r:embed="rId1">
            <a:extLst>
              <a:ext uri="{96DAC541-7B7A-43D3-8B79-37D633B846F1}">
                <asvg:svgBlip xmlns:asvg="http://schemas.microsoft.com/office/drawing/2016/SVG/main" r:embed="rId2"/>
              </a:ext>
            </a:extLst>
          </a:blip>
          <a:srcRect l="9570" t="21590" r="10156" b="21451"/>
          <a:stretch/>
        </xdr:blipFill>
        <xdr:spPr>
          <a:xfrm flipH="1" flipV="1">
            <a:off x="0" y="0"/>
            <a:ext cx="1" cy="1"/>
          </a:xfrm>
          <a:prstGeom prst="rect">
            <a:avLst/>
          </a:prstGeom>
        </xdr:spPr>
      </xdr:pic>
    </xdr:grpSp>
    <xdr:clientData/>
  </xdr:twoCellAnchor>
</xdr:wsDr>
</file>

<file path=xl/theme/theme1.xml><?xml version="1.0" encoding="utf-8"?>
<a:theme xmlns:a="http://schemas.openxmlformats.org/drawingml/2006/main" name="Office Theme">
  <a:themeElements>
    <a:clrScheme name="FTSE Russell">
      <a:dk1>
        <a:srgbClr val="000000"/>
      </a:dk1>
      <a:lt1>
        <a:srgbClr val="FFFFFF"/>
      </a:lt1>
      <a:dk2>
        <a:srgbClr val="001DFF"/>
      </a:dk2>
      <a:lt2>
        <a:srgbClr val="FFFFFF"/>
      </a:lt2>
      <a:accent1>
        <a:srgbClr val="CBD1FF"/>
      </a:accent1>
      <a:accent2>
        <a:srgbClr val="6578FF"/>
      </a:accent2>
      <a:accent3>
        <a:srgbClr val="001DFF"/>
      </a:accent3>
      <a:accent4>
        <a:srgbClr val="00139D"/>
      </a:accent4>
      <a:accent5>
        <a:srgbClr val="000534"/>
      </a:accent5>
      <a:accent6>
        <a:srgbClr val="8B8B8B"/>
      </a:accent6>
      <a:hlink>
        <a:srgbClr val="001DFF"/>
      </a:hlink>
      <a:folHlink>
        <a:srgbClr val="001DFF"/>
      </a:folHlink>
    </a:clrScheme>
    <a:fontScheme name="LS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www.dmo.gov.uk/media/vuxhzf0a/pr160823.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E764C-84A1-CF4D-9F60-F9B1DAD477DD}">
  <sheetPr codeName="Sheet1"/>
  <dimension ref="B2:I40"/>
  <sheetViews>
    <sheetView showGridLines="0" tabSelected="1" workbookViewId="0">
      <selection activeCell="D19" sqref="D19"/>
    </sheetView>
  </sheetViews>
  <sheetFormatPr defaultColWidth="11" defaultRowHeight="14.25"/>
  <sheetData>
    <row r="2" spans="2:9" ht="16.5">
      <c r="B2" s="9" t="s">
        <v>0</v>
      </c>
      <c r="C2" s="2"/>
      <c r="D2" s="1"/>
      <c r="E2" s="3"/>
      <c r="F2" s="3"/>
      <c r="G2" s="3"/>
      <c r="H2" s="3"/>
    </row>
    <row r="3" spans="2:9" ht="15">
      <c r="B3" s="4"/>
      <c r="C3" s="2"/>
      <c r="D3" s="1"/>
      <c r="E3" s="3"/>
      <c r="F3" s="3"/>
      <c r="G3" s="3"/>
      <c r="H3" s="3"/>
    </row>
    <row r="4" spans="2:9" ht="14.1" customHeight="1">
      <c r="B4" s="100" t="s">
        <v>1</v>
      </c>
      <c r="C4" s="100"/>
      <c r="D4" s="100"/>
      <c r="E4" s="100"/>
      <c r="F4" s="100"/>
      <c r="G4" s="100"/>
      <c r="H4" s="100"/>
      <c r="I4" s="100"/>
    </row>
    <row r="5" spans="2:9">
      <c r="B5" s="100"/>
      <c r="C5" s="100"/>
      <c r="D5" s="100"/>
      <c r="E5" s="100"/>
      <c r="F5" s="100"/>
      <c r="G5" s="100"/>
      <c r="H5" s="100"/>
      <c r="I5" s="100"/>
    </row>
    <row r="6" spans="2:9">
      <c r="B6" s="100"/>
      <c r="C6" s="100"/>
      <c r="D6" s="100"/>
      <c r="E6" s="100"/>
      <c r="F6" s="100"/>
      <c r="G6" s="100"/>
      <c r="H6" s="100"/>
      <c r="I6" s="100"/>
    </row>
    <row r="7" spans="2:9">
      <c r="B7" s="100"/>
      <c r="C7" s="100"/>
      <c r="D7" s="100"/>
      <c r="E7" s="100"/>
      <c r="F7" s="100"/>
      <c r="G7" s="100"/>
      <c r="H7" s="100"/>
      <c r="I7" s="100"/>
    </row>
    <row r="8" spans="2:9" ht="18" customHeight="1">
      <c r="B8" s="100"/>
      <c r="C8" s="100"/>
      <c r="D8" s="100"/>
      <c r="E8" s="100"/>
      <c r="F8" s="100"/>
      <c r="G8" s="100"/>
      <c r="H8" s="100"/>
      <c r="I8" s="100"/>
    </row>
    <row r="9" spans="2:9">
      <c r="B9" s="100"/>
      <c r="C9" s="100"/>
      <c r="D9" s="100"/>
      <c r="E9" s="100"/>
      <c r="F9" s="100"/>
      <c r="G9" s="100"/>
      <c r="H9" s="100"/>
      <c r="I9" s="100"/>
    </row>
    <row r="10" spans="2:9" ht="15.95" customHeight="1">
      <c r="B10" s="100"/>
      <c r="C10" s="100"/>
      <c r="D10" s="100"/>
      <c r="E10" s="100"/>
      <c r="F10" s="100"/>
      <c r="G10" s="100"/>
      <c r="H10" s="100"/>
      <c r="I10" s="100"/>
    </row>
    <row r="11" spans="2:9" ht="15.95" customHeight="1">
      <c r="B11" s="100"/>
      <c r="C11" s="100"/>
      <c r="D11" s="100"/>
      <c r="E11" s="100"/>
      <c r="F11" s="100"/>
      <c r="G11" s="100"/>
      <c r="H11" s="100"/>
      <c r="I11" s="100"/>
    </row>
    <row r="12" spans="2:9" ht="15.95" customHeight="1">
      <c r="B12" s="100"/>
      <c r="C12" s="100"/>
      <c r="D12" s="100"/>
      <c r="E12" s="100"/>
      <c r="F12" s="100"/>
      <c r="G12" s="100"/>
      <c r="H12" s="100"/>
      <c r="I12" s="100"/>
    </row>
    <row r="13" spans="2:9" ht="15.95" customHeight="1">
      <c r="B13" s="100"/>
      <c r="C13" s="100"/>
      <c r="D13" s="100"/>
      <c r="E13" s="100"/>
      <c r="F13" s="100"/>
      <c r="G13" s="100"/>
      <c r="H13" s="100"/>
      <c r="I13" s="100"/>
    </row>
    <row r="14" spans="2:9" ht="15.95" customHeight="1">
      <c r="B14" s="100"/>
      <c r="C14" s="100"/>
      <c r="D14" s="100"/>
      <c r="E14" s="100"/>
      <c r="F14" s="100"/>
      <c r="G14" s="100"/>
      <c r="H14" s="100"/>
      <c r="I14" s="100"/>
    </row>
    <row r="15" spans="2:9" ht="15.95" customHeight="1">
      <c r="B15" s="100"/>
      <c r="C15" s="100"/>
      <c r="D15" s="100"/>
      <c r="E15" s="100"/>
      <c r="F15" s="100"/>
      <c r="G15" s="100"/>
      <c r="H15" s="100"/>
      <c r="I15" s="100"/>
    </row>
    <row r="16" spans="2:9" ht="15.95" customHeight="1">
      <c r="B16" s="100"/>
      <c r="C16" s="100"/>
      <c r="D16" s="100"/>
      <c r="E16" s="100"/>
      <c r="F16" s="100"/>
      <c r="G16" s="100"/>
      <c r="H16" s="100"/>
      <c r="I16" s="100"/>
    </row>
    <row r="17" spans="2:9" ht="15.95" customHeight="1">
      <c r="B17" s="10"/>
      <c r="C17" s="10"/>
      <c r="D17" s="10"/>
      <c r="E17" s="10"/>
      <c r="F17" s="10"/>
      <c r="G17" s="10"/>
      <c r="H17" s="10"/>
    </row>
    <row r="18" spans="2:9" ht="15.95" customHeight="1">
      <c r="B18" s="10"/>
      <c r="C18" s="10"/>
      <c r="D18" s="10"/>
      <c r="E18" s="10"/>
      <c r="F18" s="10"/>
      <c r="G18" s="10"/>
      <c r="H18" s="10"/>
    </row>
    <row r="19" spans="2:9" ht="15.95" customHeight="1">
      <c r="B19" s="9" t="s">
        <v>2</v>
      </c>
      <c r="C19" s="10"/>
      <c r="D19" s="10"/>
      <c r="E19" s="10"/>
      <c r="F19" s="10"/>
      <c r="G19" s="10"/>
      <c r="H19" s="10"/>
    </row>
    <row r="20" spans="2:9" ht="15.95" customHeight="1">
      <c r="B20" s="10"/>
      <c r="C20" s="10"/>
      <c r="D20" s="10"/>
      <c r="E20" s="10"/>
      <c r="F20" s="10"/>
      <c r="G20" s="10"/>
      <c r="H20" s="10"/>
    </row>
    <row r="21" spans="2:9" ht="15.95" customHeight="1">
      <c r="B21" s="100" t="s">
        <v>3</v>
      </c>
      <c r="C21" s="100"/>
      <c r="D21" s="100"/>
      <c r="E21" s="100"/>
      <c r="F21" s="100"/>
      <c r="G21" s="100"/>
      <c r="H21" s="100"/>
      <c r="I21" s="100"/>
    </row>
    <row r="22" spans="2:9">
      <c r="B22" s="100"/>
      <c r="C22" s="100"/>
      <c r="D22" s="100"/>
      <c r="E22" s="100"/>
      <c r="F22" s="100"/>
      <c r="G22" s="100"/>
      <c r="H22" s="100"/>
      <c r="I22" s="100"/>
    </row>
    <row r="23" spans="2:9">
      <c r="B23" s="6"/>
      <c r="C23" s="6"/>
      <c r="D23" s="6"/>
      <c r="E23" s="6"/>
      <c r="F23" s="6"/>
      <c r="G23" s="6"/>
      <c r="H23" s="6"/>
    </row>
    <row r="24" spans="2:9" ht="15">
      <c r="B24" s="101" t="s">
        <v>4</v>
      </c>
      <c r="C24" s="101"/>
      <c r="D24" s="101"/>
      <c r="E24" s="6"/>
      <c r="F24" s="103" t="s">
        <v>5</v>
      </c>
      <c r="G24" s="103"/>
      <c r="H24" s="103"/>
      <c r="I24" s="103"/>
    </row>
    <row r="25" spans="2:9" ht="15">
      <c r="B25" s="102" t="s">
        <v>6</v>
      </c>
      <c r="C25" s="102"/>
      <c r="D25" s="102"/>
      <c r="E25" s="6"/>
      <c r="F25" s="98" t="s">
        <v>7</v>
      </c>
      <c r="G25" s="98"/>
      <c r="H25" s="98"/>
      <c r="I25" s="98"/>
    </row>
    <row r="26" spans="2:9">
      <c r="B26" s="6"/>
      <c r="C26" s="6"/>
      <c r="D26" s="6"/>
      <c r="E26" s="6"/>
      <c r="F26" s="98" t="s">
        <v>8</v>
      </c>
      <c r="G26" s="98"/>
      <c r="H26" s="98"/>
      <c r="I26" s="98"/>
    </row>
    <row r="27" spans="2:9" ht="15.95" customHeight="1">
      <c r="B27" s="7"/>
      <c r="C27" s="5"/>
      <c r="D27" s="5"/>
      <c r="E27" s="5"/>
      <c r="F27" s="99" t="s">
        <v>9</v>
      </c>
      <c r="G27" s="99"/>
      <c r="H27" s="99"/>
      <c r="I27" s="99"/>
    </row>
    <row r="28" spans="2:9" ht="15.75">
      <c r="B28" s="7"/>
      <c r="C28" s="5"/>
      <c r="D28" s="5"/>
      <c r="E28" s="5"/>
      <c r="F28" s="5"/>
      <c r="G28" s="5"/>
      <c r="H28" s="5"/>
    </row>
    <row r="29" spans="2:9" ht="15.75">
      <c r="B29" s="7"/>
      <c r="C29" s="5"/>
      <c r="D29" s="5"/>
      <c r="E29" s="5"/>
      <c r="F29" s="5"/>
      <c r="G29" s="5"/>
      <c r="H29" s="5"/>
    </row>
    <row r="30" spans="2:9" ht="15.75">
      <c r="B30" s="7"/>
      <c r="C30" s="5"/>
      <c r="D30" s="5"/>
      <c r="E30" s="5"/>
      <c r="F30" s="5"/>
      <c r="G30" s="5"/>
      <c r="H30" s="5"/>
    </row>
    <row r="31" spans="2:9" ht="18" customHeight="1">
      <c r="B31" s="7"/>
      <c r="C31" s="8"/>
      <c r="D31" s="8"/>
      <c r="E31" s="8"/>
      <c r="F31" s="8"/>
      <c r="G31" s="8"/>
      <c r="H31" s="8"/>
    </row>
    <row r="32" spans="2:9" ht="18" customHeight="1">
      <c r="B32" s="11"/>
      <c r="C32" s="11"/>
      <c r="D32" s="11"/>
      <c r="E32" s="11"/>
      <c r="F32" s="11"/>
      <c r="G32" s="11"/>
      <c r="H32" s="8"/>
    </row>
    <row r="33" spans="2:8" ht="18" customHeight="1">
      <c r="B33" s="11"/>
      <c r="C33" s="11"/>
      <c r="D33" s="11"/>
      <c r="E33" s="11"/>
      <c r="F33" s="11"/>
      <c r="G33" s="11"/>
      <c r="H33" s="8"/>
    </row>
    <row r="34" spans="2:8" ht="15.95" customHeight="1">
      <c r="B34" s="7"/>
      <c r="C34" s="8"/>
      <c r="D34" s="8"/>
      <c r="E34" s="8"/>
      <c r="F34" s="8"/>
      <c r="G34" s="8"/>
      <c r="H34" s="8"/>
    </row>
    <row r="35" spans="2:8" ht="15.95" customHeight="1">
      <c r="B35" s="12"/>
      <c r="C35" s="12"/>
      <c r="D35" s="12"/>
      <c r="E35" s="12"/>
      <c r="F35" s="13"/>
      <c r="G35" s="13"/>
      <c r="H35" s="8"/>
    </row>
    <row r="36" spans="2:8" ht="15.95" customHeight="1">
      <c r="B36" s="14"/>
      <c r="C36" s="14"/>
      <c r="D36" s="14"/>
      <c r="E36" s="15"/>
      <c r="F36" s="15"/>
      <c r="G36" s="13"/>
      <c r="H36" s="8"/>
    </row>
    <row r="37" spans="2:8" ht="15.95" customHeight="1">
      <c r="B37" s="16"/>
      <c r="C37" s="13"/>
      <c r="D37" s="13"/>
      <c r="E37" s="15"/>
      <c r="F37" s="15"/>
      <c r="G37" s="13"/>
      <c r="H37" s="8"/>
    </row>
    <row r="38" spans="2:8" ht="15.95" customHeight="1">
      <c r="B38" s="16"/>
      <c r="C38" s="13"/>
      <c r="D38" s="13"/>
      <c r="E38" s="14"/>
      <c r="F38" s="14"/>
      <c r="G38" s="13"/>
      <c r="H38" s="8"/>
    </row>
    <row r="39" spans="2:8" ht="15.95" customHeight="1">
      <c r="B39" s="7"/>
      <c r="C39" s="8"/>
      <c r="D39" s="8"/>
      <c r="E39" s="8"/>
      <c r="F39" s="8"/>
      <c r="G39" s="8"/>
      <c r="H39" s="8"/>
    </row>
    <row r="40" spans="2:8" ht="15.75">
      <c r="B40" s="7"/>
      <c r="C40" s="8"/>
      <c r="D40" s="8"/>
      <c r="E40" s="8"/>
      <c r="F40" s="8"/>
      <c r="G40" s="8"/>
      <c r="H40" s="8"/>
    </row>
  </sheetData>
  <mergeCells count="8">
    <mergeCell ref="F26:I26"/>
    <mergeCell ref="F27:I27"/>
    <mergeCell ref="B4:I16"/>
    <mergeCell ref="B21:I22"/>
    <mergeCell ref="B24:D24"/>
    <mergeCell ref="B25:D25"/>
    <mergeCell ref="F24:I24"/>
    <mergeCell ref="F25:I25"/>
  </mergeCells>
  <pageMargins left="0.7" right="0.7" top="0.75" bottom="0.75" header="0.3" footer="0.3"/>
  <pageSetup paperSize="9" orientation="portrait" r:id="rId1"/>
  <headerFooter>
    <oddHeader>&amp;R&amp;"Calibri"&amp;10&amp;K000000CORPORATE&amp;1#_x000D_&amp;"Calibri"&amp;11&amp;K000000</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9A5A5-2F5C-F34E-97A2-91ECA90ECF5A}">
  <sheetPr codeName="Sheet2"/>
  <dimension ref="B2:N50"/>
  <sheetViews>
    <sheetView showGridLines="0" workbookViewId="0">
      <selection activeCell="B4" sqref="B4:N50"/>
    </sheetView>
  </sheetViews>
  <sheetFormatPr defaultColWidth="11" defaultRowHeight="14.25"/>
  <sheetData>
    <row r="2" spans="2:14" ht="16.5">
      <c r="B2" s="9" t="s">
        <v>10</v>
      </c>
      <c r="C2" s="2"/>
      <c r="D2" s="1"/>
      <c r="E2" s="3"/>
      <c r="F2" s="3"/>
      <c r="G2" s="3"/>
      <c r="H2" s="3"/>
    </row>
    <row r="3" spans="2:14" ht="15">
      <c r="B3" s="4"/>
      <c r="C3" s="2"/>
      <c r="D3" s="1"/>
      <c r="E3" s="3"/>
      <c r="F3" s="3"/>
      <c r="G3" s="3"/>
      <c r="H3" s="3"/>
    </row>
    <row r="4" spans="2:14">
      <c r="B4" s="100" t="s">
        <v>11</v>
      </c>
      <c r="C4" s="100"/>
      <c r="D4" s="100"/>
      <c r="E4" s="100"/>
      <c r="F4" s="100"/>
      <c r="G4" s="100"/>
      <c r="H4" s="100"/>
      <c r="I4" s="100"/>
      <c r="J4" s="100"/>
      <c r="K4" s="100"/>
      <c r="L4" s="100"/>
      <c r="M4" s="100"/>
      <c r="N4" s="100"/>
    </row>
    <row r="5" spans="2:14">
      <c r="B5" s="100"/>
      <c r="C5" s="100"/>
      <c r="D5" s="100"/>
      <c r="E5" s="100"/>
      <c r="F5" s="100"/>
      <c r="G5" s="100"/>
      <c r="H5" s="100"/>
      <c r="I5" s="100"/>
      <c r="J5" s="100"/>
      <c r="K5" s="100"/>
      <c r="L5" s="100"/>
      <c r="M5" s="100"/>
      <c r="N5" s="100"/>
    </row>
    <row r="6" spans="2:14">
      <c r="B6" s="100"/>
      <c r="C6" s="100"/>
      <c r="D6" s="100"/>
      <c r="E6" s="100"/>
      <c r="F6" s="100"/>
      <c r="G6" s="100"/>
      <c r="H6" s="100"/>
      <c r="I6" s="100"/>
      <c r="J6" s="100"/>
      <c r="K6" s="100"/>
      <c r="L6" s="100"/>
      <c r="M6" s="100"/>
      <c r="N6" s="100"/>
    </row>
    <row r="7" spans="2:14">
      <c r="B7" s="100"/>
      <c r="C7" s="100"/>
      <c r="D7" s="100"/>
      <c r="E7" s="100"/>
      <c r="F7" s="100"/>
      <c r="G7" s="100"/>
      <c r="H7" s="100"/>
      <c r="I7" s="100"/>
      <c r="J7" s="100"/>
      <c r="K7" s="100"/>
      <c r="L7" s="100"/>
      <c r="M7" s="100"/>
      <c r="N7" s="100"/>
    </row>
    <row r="8" spans="2:14">
      <c r="B8" s="100"/>
      <c r="C8" s="100"/>
      <c r="D8" s="100"/>
      <c r="E8" s="100"/>
      <c r="F8" s="100"/>
      <c r="G8" s="100"/>
      <c r="H8" s="100"/>
      <c r="I8" s="100"/>
      <c r="J8" s="100"/>
      <c r="K8" s="100"/>
      <c r="L8" s="100"/>
      <c r="M8" s="100"/>
      <c r="N8" s="100"/>
    </row>
    <row r="9" spans="2:14">
      <c r="B9" s="100"/>
      <c r="C9" s="100"/>
      <c r="D9" s="100"/>
      <c r="E9" s="100"/>
      <c r="F9" s="100"/>
      <c r="G9" s="100"/>
      <c r="H9" s="100"/>
      <c r="I9" s="100"/>
      <c r="J9" s="100"/>
      <c r="K9" s="100"/>
      <c r="L9" s="100"/>
      <c r="M9" s="100"/>
      <c r="N9" s="100"/>
    </row>
    <row r="10" spans="2:14">
      <c r="B10" s="100"/>
      <c r="C10" s="100"/>
      <c r="D10" s="100"/>
      <c r="E10" s="100"/>
      <c r="F10" s="100"/>
      <c r="G10" s="100"/>
      <c r="H10" s="100"/>
      <c r="I10" s="100"/>
      <c r="J10" s="100"/>
      <c r="K10" s="100"/>
      <c r="L10" s="100"/>
      <c r="M10" s="100"/>
      <c r="N10" s="100"/>
    </row>
    <row r="11" spans="2:14">
      <c r="B11" s="100"/>
      <c r="C11" s="100"/>
      <c r="D11" s="100"/>
      <c r="E11" s="100"/>
      <c r="F11" s="100"/>
      <c r="G11" s="100"/>
      <c r="H11" s="100"/>
      <c r="I11" s="100"/>
      <c r="J11" s="100"/>
      <c r="K11" s="100"/>
      <c r="L11" s="100"/>
      <c r="M11" s="100"/>
      <c r="N11" s="100"/>
    </row>
    <row r="12" spans="2:14">
      <c r="B12" s="100"/>
      <c r="C12" s="100"/>
      <c r="D12" s="100"/>
      <c r="E12" s="100"/>
      <c r="F12" s="100"/>
      <c r="G12" s="100"/>
      <c r="H12" s="100"/>
      <c r="I12" s="100"/>
      <c r="J12" s="100"/>
      <c r="K12" s="100"/>
      <c r="L12" s="100"/>
      <c r="M12" s="100"/>
      <c r="N12" s="100"/>
    </row>
    <row r="13" spans="2:14">
      <c r="B13" s="100"/>
      <c r="C13" s="100"/>
      <c r="D13" s="100"/>
      <c r="E13" s="100"/>
      <c r="F13" s="100"/>
      <c r="G13" s="100"/>
      <c r="H13" s="100"/>
      <c r="I13" s="100"/>
      <c r="J13" s="100"/>
      <c r="K13" s="100"/>
      <c r="L13" s="100"/>
      <c r="M13" s="100"/>
      <c r="N13" s="100"/>
    </row>
    <row r="14" spans="2:14">
      <c r="B14" s="100"/>
      <c r="C14" s="100"/>
      <c r="D14" s="100"/>
      <c r="E14" s="100"/>
      <c r="F14" s="100"/>
      <c r="G14" s="100"/>
      <c r="H14" s="100"/>
      <c r="I14" s="100"/>
      <c r="J14" s="100"/>
      <c r="K14" s="100"/>
      <c r="L14" s="100"/>
      <c r="M14" s="100"/>
      <c r="N14" s="100"/>
    </row>
    <row r="15" spans="2:14">
      <c r="B15" s="100"/>
      <c r="C15" s="100"/>
      <c r="D15" s="100"/>
      <c r="E15" s="100"/>
      <c r="F15" s="100"/>
      <c r="G15" s="100"/>
      <c r="H15" s="100"/>
      <c r="I15" s="100"/>
      <c r="J15" s="100"/>
      <c r="K15" s="100"/>
      <c r="L15" s="100"/>
      <c r="M15" s="100"/>
      <c r="N15" s="100"/>
    </row>
    <row r="16" spans="2:14">
      <c r="B16" s="100"/>
      <c r="C16" s="100"/>
      <c r="D16" s="100"/>
      <c r="E16" s="100"/>
      <c r="F16" s="100"/>
      <c r="G16" s="100"/>
      <c r="H16" s="100"/>
      <c r="I16" s="100"/>
      <c r="J16" s="100"/>
      <c r="K16" s="100"/>
      <c r="L16" s="100"/>
      <c r="M16" s="100"/>
      <c r="N16" s="100"/>
    </row>
    <row r="17" spans="2:14">
      <c r="B17" s="100"/>
      <c r="C17" s="100"/>
      <c r="D17" s="100"/>
      <c r="E17" s="100"/>
      <c r="F17" s="100"/>
      <c r="G17" s="100"/>
      <c r="H17" s="100"/>
      <c r="I17" s="100"/>
      <c r="J17" s="100"/>
      <c r="K17" s="100"/>
      <c r="L17" s="100"/>
      <c r="M17" s="100"/>
      <c r="N17" s="100"/>
    </row>
    <row r="18" spans="2:14">
      <c r="B18" s="100"/>
      <c r="C18" s="100"/>
      <c r="D18" s="100"/>
      <c r="E18" s="100"/>
      <c r="F18" s="100"/>
      <c r="G18" s="100"/>
      <c r="H18" s="100"/>
      <c r="I18" s="100"/>
      <c r="J18" s="100"/>
      <c r="K18" s="100"/>
      <c r="L18" s="100"/>
      <c r="M18" s="100"/>
      <c r="N18" s="100"/>
    </row>
    <row r="19" spans="2:14">
      <c r="B19" s="100"/>
      <c r="C19" s="100"/>
      <c r="D19" s="100"/>
      <c r="E19" s="100"/>
      <c r="F19" s="100"/>
      <c r="G19" s="100"/>
      <c r="H19" s="100"/>
      <c r="I19" s="100"/>
      <c r="J19" s="100"/>
      <c r="K19" s="100"/>
      <c r="L19" s="100"/>
      <c r="M19" s="100"/>
      <c r="N19" s="100"/>
    </row>
    <row r="20" spans="2:14">
      <c r="B20" s="100"/>
      <c r="C20" s="100"/>
      <c r="D20" s="100"/>
      <c r="E20" s="100"/>
      <c r="F20" s="100"/>
      <c r="G20" s="100"/>
      <c r="H20" s="100"/>
      <c r="I20" s="100"/>
      <c r="J20" s="100"/>
      <c r="K20" s="100"/>
      <c r="L20" s="100"/>
      <c r="M20" s="100"/>
      <c r="N20" s="100"/>
    </row>
    <row r="21" spans="2:14">
      <c r="B21" s="100"/>
      <c r="C21" s="100"/>
      <c r="D21" s="100"/>
      <c r="E21" s="100"/>
      <c r="F21" s="100"/>
      <c r="G21" s="100"/>
      <c r="H21" s="100"/>
      <c r="I21" s="100"/>
      <c r="J21" s="100"/>
      <c r="K21" s="100"/>
      <c r="L21" s="100"/>
      <c r="M21" s="100"/>
      <c r="N21" s="100"/>
    </row>
    <row r="22" spans="2:14">
      <c r="B22" s="100"/>
      <c r="C22" s="100"/>
      <c r="D22" s="100"/>
      <c r="E22" s="100"/>
      <c r="F22" s="100"/>
      <c r="G22" s="100"/>
      <c r="H22" s="100"/>
      <c r="I22" s="100"/>
      <c r="J22" s="100"/>
      <c r="K22" s="100"/>
      <c r="L22" s="100"/>
      <c r="M22" s="100"/>
      <c r="N22" s="100"/>
    </row>
    <row r="23" spans="2:14">
      <c r="B23" s="100"/>
      <c r="C23" s="100"/>
      <c r="D23" s="100"/>
      <c r="E23" s="100"/>
      <c r="F23" s="100"/>
      <c r="G23" s="100"/>
      <c r="H23" s="100"/>
      <c r="I23" s="100"/>
      <c r="J23" s="100"/>
      <c r="K23" s="100"/>
      <c r="L23" s="100"/>
      <c r="M23" s="100"/>
      <c r="N23" s="100"/>
    </row>
    <row r="24" spans="2:14">
      <c r="B24" s="100"/>
      <c r="C24" s="100"/>
      <c r="D24" s="100"/>
      <c r="E24" s="100"/>
      <c r="F24" s="100"/>
      <c r="G24" s="100"/>
      <c r="H24" s="100"/>
      <c r="I24" s="100"/>
      <c r="J24" s="100"/>
      <c r="K24" s="100"/>
      <c r="L24" s="100"/>
      <c r="M24" s="100"/>
      <c r="N24" s="100"/>
    </row>
    <row r="25" spans="2:14">
      <c r="B25" s="100"/>
      <c r="C25" s="100"/>
      <c r="D25" s="100"/>
      <c r="E25" s="100"/>
      <c r="F25" s="100"/>
      <c r="G25" s="100"/>
      <c r="H25" s="100"/>
      <c r="I25" s="100"/>
      <c r="J25" s="100"/>
      <c r="K25" s="100"/>
      <c r="L25" s="100"/>
      <c r="M25" s="100"/>
      <c r="N25" s="100"/>
    </row>
    <row r="26" spans="2:14">
      <c r="B26" s="100"/>
      <c r="C26" s="100"/>
      <c r="D26" s="100"/>
      <c r="E26" s="100"/>
      <c r="F26" s="100"/>
      <c r="G26" s="100"/>
      <c r="H26" s="100"/>
      <c r="I26" s="100"/>
      <c r="J26" s="100"/>
      <c r="K26" s="100"/>
      <c r="L26" s="100"/>
      <c r="M26" s="100"/>
      <c r="N26" s="100"/>
    </row>
    <row r="27" spans="2:14">
      <c r="B27" s="100"/>
      <c r="C27" s="100"/>
      <c r="D27" s="100"/>
      <c r="E27" s="100"/>
      <c r="F27" s="100"/>
      <c r="G27" s="100"/>
      <c r="H27" s="100"/>
      <c r="I27" s="100"/>
      <c r="J27" s="100"/>
      <c r="K27" s="100"/>
      <c r="L27" s="100"/>
      <c r="M27" s="100"/>
      <c r="N27" s="100"/>
    </row>
    <row r="28" spans="2:14">
      <c r="B28" s="100"/>
      <c r="C28" s="100"/>
      <c r="D28" s="100"/>
      <c r="E28" s="100"/>
      <c r="F28" s="100"/>
      <c r="G28" s="100"/>
      <c r="H28" s="100"/>
      <c r="I28" s="100"/>
      <c r="J28" s="100"/>
      <c r="K28" s="100"/>
      <c r="L28" s="100"/>
      <c r="M28" s="100"/>
      <c r="N28" s="100"/>
    </row>
    <row r="29" spans="2:14">
      <c r="B29" s="100"/>
      <c r="C29" s="100"/>
      <c r="D29" s="100"/>
      <c r="E29" s="100"/>
      <c r="F29" s="100"/>
      <c r="G29" s="100"/>
      <c r="H29" s="100"/>
      <c r="I29" s="100"/>
      <c r="J29" s="100"/>
      <c r="K29" s="100"/>
      <c r="L29" s="100"/>
      <c r="M29" s="100"/>
      <c r="N29" s="100"/>
    </row>
    <row r="30" spans="2:14">
      <c r="B30" s="100"/>
      <c r="C30" s="100"/>
      <c r="D30" s="100"/>
      <c r="E30" s="100"/>
      <c r="F30" s="100"/>
      <c r="G30" s="100"/>
      <c r="H30" s="100"/>
      <c r="I30" s="100"/>
      <c r="J30" s="100"/>
      <c r="K30" s="100"/>
      <c r="L30" s="100"/>
      <c r="M30" s="100"/>
      <c r="N30" s="100"/>
    </row>
    <row r="31" spans="2:14">
      <c r="B31" s="100"/>
      <c r="C31" s="100"/>
      <c r="D31" s="100"/>
      <c r="E31" s="100"/>
      <c r="F31" s="100"/>
      <c r="G31" s="100"/>
      <c r="H31" s="100"/>
      <c r="I31" s="100"/>
      <c r="J31" s="100"/>
      <c r="K31" s="100"/>
      <c r="L31" s="100"/>
      <c r="M31" s="100"/>
      <c r="N31" s="100"/>
    </row>
    <row r="32" spans="2:14">
      <c r="B32" s="100"/>
      <c r="C32" s="100"/>
      <c r="D32" s="100"/>
      <c r="E32" s="100"/>
      <c r="F32" s="100"/>
      <c r="G32" s="100"/>
      <c r="H32" s="100"/>
      <c r="I32" s="100"/>
      <c r="J32" s="100"/>
      <c r="K32" s="100"/>
      <c r="L32" s="100"/>
      <c r="M32" s="100"/>
      <c r="N32" s="100"/>
    </row>
    <row r="33" spans="2:14">
      <c r="B33" s="100"/>
      <c r="C33" s="100"/>
      <c r="D33" s="100"/>
      <c r="E33" s="100"/>
      <c r="F33" s="100"/>
      <c r="G33" s="100"/>
      <c r="H33" s="100"/>
      <c r="I33" s="100"/>
      <c r="J33" s="100"/>
      <c r="K33" s="100"/>
      <c r="L33" s="100"/>
      <c r="M33" s="100"/>
      <c r="N33" s="100"/>
    </row>
    <row r="34" spans="2:14">
      <c r="B34" s="100"/>
      <c r="C34" s="100"/>
      <c r="D34" s="100"/>
      <c r="E34" s="100"/>
      <c r="F34" s="100"/>
      <c r="G34" s="100"/>
      <c r="H34" s="100"/>
      <c r="I34" s="100"/>
      <c r="J34" s="100"/>
      <c r="K34" s="100"/>
      <c r="L34" s="100"/>
      <c r="M34" s="100"/>
      <c r="N34" s="100"/>
    </row>
    <row r="35" spans="2:14">
      <c r="B35" s="100"/>
      <c r="C35" s="100"/>
      <c r="D35" s="100"/>
      <c r="E35" s="100"/>
      <c r="F35" s="100"/>
      <c r="G35" s="100"/>
      <c r="H35" s="100"/>
      <c r="I35" s="100"/>
      <c r="J35" s="100"/>
      <c r="K35" s="100"/>
      <c r="L35" s="100"/>
      <c r="M35" s="100"/>
      <c r="N35" s="100"/>
    </row>
    <row r="36" spans="2:14">
      <c r="B36" s="100"/>
      <c r="C36" s="100"/>
      <c r="D36" s="100"/>
      <c r="E36" s="100"/>
      <c r="F36" s="100"/>
      <c r="G36" s="100"/>
      <c r="H36" s="100"/>
      <c r="I36" s="100"/>
      <c r="J36" s="100"/>
      <c r="K36" s="100"/>
      <c r="L36" s="100"/>
      <c r="M36" s="100"/>
      <c r="N36" s="100"/>
    </row>
    <row r="37" spans="2:14">
      <c r="B37" s="100"/>
      <c r="C37" s="100"/>
      <c r="D37" s="100"/>
      <c r="E37" s="100"/>
      <c r="F37" s="100"/>
      <c r="G37" s="100"/>
      <c r="H37" s="100"/>
      <c r="I37" s="100"/>
      <c r="J37" s="100"/>
      <c r="K37" s="100"/>
      <c r="L37" s="100"/>
      <c r="M37" s="100"/>
      <c r="N37" s="100"/>
    </row>
    <row r="38" spans="2:14">
      <c r="B38" s="100"/>
      <c r="C38" s="100"/>
      <c r="D38" s="100"/>
      <c r="E38" s="100"/>
      <c r="F38" s="100"/>
      <c r="G38" s="100"/>
      <c r="H38" s="100"/>
      <c r="I38" s="100"/>
      <c r="J38" s="100"/>
      <c r="K38" s="100"/>
      <c r="L38" s="100"/>
      <c r="M38" s="100"/>
      <c r="N38" s="100"/>
    </row>
    <row r="39" spans="2:14">
      <c r="B39" s="100"/>
      <c r="C39" s="100"/>
      <c r="D39" s="100"/>
      <c r="E39" s="100"/>
      <c r="F39" s="100"/>
      <c r="G39" s="100"/>
      <c r="H39" s="100"/>
      <c r="I39" s="100"/>
      <c r="J39" s="100"/>
      <c r="K39" s="100"/>
      <c r="L39" s="100"/>
      <c r="M39" s="100"/>
      <c r="N39" s="100"/>
    </row>
    <row r="40" spans="2:14">
      <c r="B40" s="100"/>
      <c r="C40" s="100"/>
      <c r="D40" s="100"/>
      <c r="E40" s="100"/>
      <c r="F40" s="100"/>
      <c r="G40" s="100"/>
      <c r="H40" s="100"/>
      <c r="I40" s="100"/>
      <c r="J40" s="100"/>
      <c r="K40" s="100"/>
      <c r="L40" s="100"/>
      <c r="M40" s="100"/>
      <c r="N40" s="100"/>
    </row>
    <row r="41" spans="2:14">
      <c r="B41" s="100"/>
      <c r="C41" s="100"/>
      <c r="D41" s="100"/>
      <c r="E41" s="100"/>
      <c r="F41" s="100"/>
      <c r="G41" s="100"/>
      <c r="H41" s="100"/>
      <c r="I41" s="100"/>
      <c r="J41" s="100"/>
      <c r="K41" s="100"/>
      <c r="L41" s="100"/>
      <c r="M41" s="100"/>
      <c r="N41" s="100"/>
    </row>
    <row r="42" spans="2:14">
      <c r="B42" s="100"/>
      <c r="C42" s="100"/>
      <c r="D42" s="100"/>
      <c r="E42" s="100"/>
      <c r="F42" s="100"/>
      <c r="G42" s="100"/>
      <c r="H42" s="100"/>
      <c r="I42" s="100"/>
      <c r="J42" s="100"/>
      <c r="K42" s="100"/>
      <c r="L42" s="100"/>
      <c r="M42" s="100"/>
      <c r="N42" s="100"/>
    </row>
    <row r="43" spans="2:14">
      <c r="B43" s="100"/>
      <c r="C43" s="100"/>
      <c r="D43" s="100"/>
      <c r="E43" s="100"/>
      <c r="F43" s="100"/>
      <c r="G43" s="100"/>
      <c r="H43" s="100"/>
      <c r="I43" s="100"/>
      <c r="J43" s="100"/>
      <c r="K43" s="100"/>
      <c r="L43" s="100"/>
      <c r="M43" s="100"/>
      <c r="N43" s="100"/>
    </row>
    <row r="44" spans="2:14">
      <c r="B44" s="100"/>
      <c r="C44" s="100"/>
      <c r="D44" s="100"/>
      <c r="E44" s="100"/>
      <c r="F44" s="100"/>
      <c r="G44" s="100"/>
      <c r="H44" s="100"/>
      <c r="I44" s="100"/>
      <c r="J44" s="100"/>
      <c r="K44" s="100"/>
      <c r="L44" s="100"/>
      <c r="M44" s="100"/>
      <c r="N44" s="100"/>
    </row>
    <row r="45" spans="2:14">
      <c r="B45" s="100"/>
      <c r="C45" s="100"/>
      <c r="D45" s="100"/>
      <c r="E45" s="100"/>
      <c r="F45" s="100"/>
      <c r="G45" s="100"/>
      <c r="H45" s="100"/>
      <c r="I45" s="100"/>
      <c r="J45" s="100"/>
      <c r="K45" s="100"/>
      <c r="L45" s="100"/>
      <c r="M45" s="100"/>
      <c r="N45" s="100"/>
    </row>
    <row r="46" spans="2:14">
      <c r="B46" s="100"/>
      <c r="C46" s="100"/>
      <c r="D46" s="100"/>
      <c r="E46" s="100"/>
      <c r="F46" s="100"/>
      <c r="G46" s="100"/>
      <c r="H46" s="100"/>
      <c r="I46" s="100"/>
      <c r="J46" s="100"/>
      <c r="K46" s="100"/>
      <c r="L46" s="100"/>
      <c r="M46" s="100"/>
      <c r="N46" s="100"/>
    </row>
    <row r="47" spans="2:14">
      <c r="B47" s="100"/>
      <c r="C47" s="100"/>
      <c r="D47" s="100"/>
      <c r="E47" s="100"/>
      <c r="F47" s="100"/>
      <c r="G47" s="100"/>
      <c r="H47" s="100"/>
      <c r="I47" s="100"/>
      <c r="J47" s="100"/>
      <c r="K47" s="100"/>
      <c r="L47" s="100"/>
      <c r="M47" s="100"/>
      <c r="N47" s="100"/>
    </row>
    <row r="48" spans="2:14">
      <c r="B48" s="100"/>
      <c r="C48" s="100"/>
      <c r="D48" s="100"/>
      <c r="E48" s="100"/>
      <c r="F48" s="100"/>
      <c r="G48" s="100"/>
      <c r="H48" s="100"/>
      <c r="I48" s="100"/>
      <c r="J48" s="100"/>
      <c r="K48" s="100"/>
      <c r="L48" s="100"/>
      <c r="M48" s="100"/>
      <c r="N48" s="100"/>
    </row>
    <row r="49" spans="2:14">
      <c r="B49" s="100"/>
      <c r="C49" s="100"/>
      <c r="D49" s="100"/>
      <c r="E49" s="100"/>
      <c r="F49" s="100"/>
      <c r="G49" s="100"/>
      <c r="H49" s="100"/>
      <c r="I49" s="100"/>
      <c r="J49" s="100"/>
      <c r="K49" s="100"/>
      <c r="L49" s="100"/>
      <c r="M49" s="100"/>
      <c r="N49" s="100"/>
    </row>
    <row r="50" spans="2:14">
      <c r="B50" s="100"/>
      <c r="C50" s="100"/>
      <c r="D50" s="100"/>
      <c r="E50" s="100"/>
      <c r="F50" s="100"/>
      <c r="G50" s="100"/>
      <c r="H50" s="100"/>
      <c r="I50" s="100"/>
      <c r="J50" s="100"/>
      <c r="K50" s="100"/>
      <c r="L50" s="100"/>
      <c r="M50" s="100"/>
      <c r="N50" s="100"/>
    </row>
  </sheetData>
  <mergeCells count="1">
    <mergeCell ref="B4:N50"/>
  </mergeCells>
  <pageMargins left="0.7" right="0.7" top="0.75" bottom="0.75" header="0.3" footer="0.3"/>
  <pageSetup paperSize="9" orientation="portrait" r:id="rId1"/>
  <headerFooter>
    <oddHeader>&amp;R&amp;"Calibri"&amp;10&amp;K000000CORPORATE&amp;1#_x000D_&amp;"Calibri"&amp;11&amp;K000000</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9FB73-86C2-44F4-99BF-25AE9141BD6A}">
  <sheetPr codeName="Sheet8">
    <tabColor theme="4"/>
  </sheetPr>
  <dimension ref="B1:AV84"/>
  <sheetViews>
    <sheetView showGridLines="0" zoomScale="85" zoomScaleNormal="85" workbookViewId="0">
      <pane xSplit="5" topLeftCell="F1" activePane="topRight" state="frozen"/>
      <selection activeCell="B2" sqref="B2:F2"/>
      <selection pane="topRight" activeCell="B2" sqref="B2:F2"/>
    </sheetView>
  </sheetViews>
  <sheetFormatPr defaultRowHeight="14.25"/>
  <cols>
    <col min="1" max="1" width="1" style="19" customWidth="1"/>
    <col min="2" max="2" width="6.5" style="19" customWidth="1"/>
    <col min="3" max="3" width="9.875" style="19" bestFit="1" customWidth="1"/>
    <col min="4" max="4" width="18.5" style="19" bestFit="1" customWidth="1"/>
    <col min="5" max="5" width="23.875" style="19" customWidth="1"/>
    <col min="6" max="6" width="25.75" style="19" customWidth="1"/>
    <col min="7" max="7" width="7.625" style="19" bestFit="1" customWidth="1"/>
    <col min="8" max="8" width="15.375" style="19" bestFit="1" customWidth="1"/>
    <col min="9" max="9" width="10" style="19" bestFit="1" customWidth="1"/>
    <col min="10" max="10" width="20.375" style="19" bestFit="1" customWidth="1"/>
    <col min="11" max="11" width="20.875" style="19" bestFit="1" customWidth="1"/>
    <col min="12" max="12" width="12.375" style="19" bestFit="1" customWidth="1"/>
    <col min="13" max="13" width="9.375" style="19" bestFit="1" customWidth="1"/>
    <col min="14" max="14" width="12.375" style="19" bestFit="1" customWidth="1"/>
    <col min="15" max="15" width="8.5" style="19" bestFit="1" customWidth="1"/>
    <col min="16" max="16" width="6.625" style="19" bestFit="1" customWidth="1"/>
    <col min="17" max="17" width="12.125" style="19" bestFit="1" customWidth="1"/>
    <col min="18" max="18" width="7.875" style="19" bestFit="1" customWidth="1"/>
    <col min="19" max="19" width="11.125" style="19" bestFit="1" customWidth="1"/>
    <col min="20" max="20" width="16.5" style="19" bestFit="1" customWidth="1"/>
    <col min="21" max="21" width="16.25" style="19" bestFit="1" customWidth="1"/>
    <col min="22" max="22" width="8.875" style="19" customWidth="1"/>
    <col min="23" max="23" width="8.125" style="19" bestFit="1" customWidth="1"/>
    <col min="24" max="24" width="9.125" style="19" bestFit="1" customWidth="1"/>
    <col min="25" max="25" width="8.125" style="19" bestFit="1" customWidth="1"/>
    <col min="26" max="26" width="7.875" style="19" bestFit="1" customWidth="1"/>
    <col min="27" max="27" width="19.5" style="19" bestFit="1" customWidth="1"/>
    <col min="28" max="28" width="8.125" style="19" bestFit="1" customWidth="1"/>
    <col min="29" max="29" width="8.625" style="19" bestFit="1" customWidth="1"/>
    <col min="30" max="30" width="8.125" style="19" bestFit="1" customWidth="1"/>
    <col min="31" max="31" width="6.125" style="19" bestFit="1" customWidth="1"/>
    <col min="32" max="32" width="7.875" style="19" bestFit="1" customWidth="1"/>
    <col min="33" max="33" width="11.25" style="19" bestFit="1" customWidth="1"/>
    <col min="34" max="34" width="5.375" style="19" customWidth="1"/>
    <col min="35" max="35" width="24.625" style="19" bestFit="1" customWidth="1"/>
    <col min="36" max="36" width="21.375" style="19" bestFit="1" customWidth="1"/>
    <col min="37" max="37" width="20.75" style="19" customWidth="1"/>
    <col min="38" max="38" width="16" style="19" customWidth="1"/>
    <col min="39" max="39" width="19.25" style="19" bestFit="1" customWidth="1"/>
    <col min="40" max="42" width="9" style="19"/>
    <col min="43" max="43" width="23.625" style="19" bestFit="1" customWidth="1"/>
    <col min="44" max="44" width="24" style="19" bestFit="1" customWidth="1"/>
    <col min="45" max="45" width="3.25" style="19" customWidth="1"/>
    <col min="46" max="46" width="23.625" style="19" bestFit="1" customWidth="1"/>
    <col min="47" max="47" width="20" style="19" bestFit="1" customWidth="1"/>
    <col min="48" max="16384" width="9" style="19"/>
  </cols>
  <sheetData>
    <row r="1" spans="2:47" ht="99" customHeight="1"/>
    <row r="2" spans="2:47" ht="130.5" customHeight="1">
      <c r="B2" s="105" t="s">
        <v>12</v>
      </c>
      <c r="C2" s="106"/>
      <c r="D2" s="106"/>
      <c r="E2" s="106"/>
      <c r="F2" s="106"/>
    </row>
    <row r="3" spans="2:47" s="29" customFormat="1" ht="14.25" customHeight="1">
      <c r="B3" s="30"/>
      <c r="C3" s="30"/>
      <c r="D3" s="31"/>
      <c r="E3" s="31"/>
      <c r="F3" s="31"/>
    </row>
    <row r="4" spans="2:47" s="32" customFormat="1" ht="14.25" customHeight="1">
      <c r="B4" s="33" t="s">
        <v>13</v>
      </c>
      <c r="C4" s="31"/>
      <c r="D4" s="31"/>
      <c r="E4" s="31"/>
      <c r="F4" s="31"/>
      <c r="H4" s="34"/>
      <c r="R4" s="104" t="s">
        <v>14</v>
      </c>
      <c r="S4" s="104"/>
      <c r="T4" s="104"/>
      <c r="U4" s="104"/>
      <c r="V4" s="104"/>
      <c r="W4" s="104"/>
    </row>
    <row r="5" spans="2:47" s="32" customFormat="1" ht="14.25" customHeight="1">
      <c r="B5" s="33" t="s">
        <v>15</v>
      </c>
      <c r="C5" s="31"/>
      <c r="D5" s="31"/>
      <c r="E5" s="31"/>
      <c r="F5" s="31"/>
      <c r="H5" s="29"/>
      <c r="R5" s="38" t="s">
        <v>16</v>
      </c>
      <c r="S5" s="36"/>
      <c r="T5" s="36"/>
      <c r="U5" s="36"/>
      <c r="V5" s="36"/>
      <c r="W5" s="36"/>
    </row>
    <row r="6" spans="2:47" s="32" customFormat="1" ht="14.25" customHeight="1">
      <c r="B6" s="33" t="s">
        <v>17</v>
      </c>
      <c r="C6" s="31"/>
      <c r="D6" s="31"/>
      <c r="E6" s="31"/>
      <c r="F6" s="31"/>
      <c r="H6" s="29"/>
      <c r="R6" s="38" t="s">
        <v>18</v>
      </c>
      <c r="S6" s="36"/>
      <c r="T6" s="36"/>
      <c r="U6" s="36"/>
      <c r="V6" s="36"/>
      <c r="W6" s="36"/>
    </row>
    <row r="7" spans="2:47" s="32" customFormat="1" ht="14.25" customHeight="1">
      <c r="B7" s="33" t="s">
        <v>19</v>
      </c>
      <c r="C7" s="31"/>
      <c r="D7" s="31"/>
      <c r="E7" s="31"/>
      <c r="F7" s="31"/>
      <c r="H7" s="29"/>
      <c r="R7" s="38" t="s">
        <v>20</v>
      </c>
      <c r="S7" s="36"/>
      <c r="T7" s="36"/>
      <c r="U7" s="36"/>
      <c r="V7" s="36"/>
      <c r="W7" s="36"/>
    </row>
    <row r="8" spans="2:47" s="32" customFormat="1" ht="14.25" customHeight="1">
      <c r="B8" s="33"/>
      <c r="C8" s="31"/>
      <c r="D8" s="31"/>
      <c r="E8" s="31"/>
      <c r="F8" s="31"/>
      <c r="R8" s="38" t="s">
        <v>21</v>
      </c>
      <c r="S8" s="36"/>
      <c r="T8" s="36"/>
      <c r="U8" s="36"/>
      <c r="V8" s="36"/>
      <c r="W8" s="36"/>
    </row>
    <row r="9" spans="2:47" s="32" customFormat="1" ht="14.25" customHeight="1">
      <c r="B9" s="21"/>
      <c r="C9" s="21"/>
      <c r="D9" s="21"/>
      <c r="E9" s="21"/>
      <c r="F9" s="21"/>
      <c r="G9" s="21"/>
      <c r="H9" s="21"/>
      <c r="R9" s="39"/>
      <c r="S9" s="36"/>
      <c r="T9" s="36"/>
      <c r="U9" s="36"/>
      <c r="V9" s="36"/>
      <c r="W9" s="36"/>
    </row>
    <row r="10" spans="2:47">
      <c r="B10" s="35" t="s">
        <v>224</v>
      </c>
      <c r="R10" s="40"/>
      <c r="S10" s="37"/>
      <c r="T10" s="37"/>
      <c r="U10" s="37"/>
      <c r="V10" s="37"/>
      <c r="W10" s="37"/>
    </row>
    <row r="11" spans="2:47">
      <c r="B11" s="35" t="s">
        <v>217</v>
      </c>
    </row>
    <row r="12" spans="2:47">
      <c r="B12" s="21"/>
      <c r="AK12" s="95" t="s">
        <v>236</v>
      </c>
      <c r="AM12" s="82" t="s">
        <v>22</v>
      </c>
      <c r="AN12" s="86"/>
      <c r="AO12" s="82" t="s">
        <v>22</v>
      </c>
      <c r="AP12" s="82" t="s">
        <v>22</v>
      </c>
    </row>
    <row r="13" spans="2:47" s="22" customFormat="1">
      <c r="B13" s="41" t="s">
        <v>23</v>
      </c>
      <c r="C13" s="41" t="s">
        <v>24</v>
      </c>
      <c r="D13" s="51" t="s">
        <v>25</v>
      </c>
      <c r="E13" s="41" t="s">
        <v>26</v>
      </c>
      <c r="F13" s="41" t="s">
        <v>27</v>
      </c>
      <c r="G13" s="41" t="s">
        <v>28</v>
      </c>
      <c r="H13" s="41" t="s">
        <v>29</v>
      </c>
      <c r="I13" s="52" t="s">
        <v>30</v>
      </c>
      <c r="J13" s="52" t="s">
        <v>31</v>
      </c>
      <c r="K13" s="52" t="s">
        <v>32</v>
      </c>
      <c r="L13" s="52" t="s">
        <v>33</v>
      </c>
      <c r="M13" s="52" t="s">
        <v>34</v>
      </c>
      <c r="N13" s="53" t="s">
        <v>35</v>
      </c>
      <c r="O13" s="52" t="s">
        <v>36</v>
      </c>
      <c r="P13" s="52" t="s">
        <v>37</v>
      </c>
      <c r="Q13" s="52" t="s">
        <v>38</v>
      </c>
      <c r="R13" s="52" t="s">
        <v>39</v>
      </c>
      <c r="S13" s="52" t="s">
        <v>40</v>
      </c>
      <c r="T13" s="52" t="s">
        <v>41</v>
      </c>
      <c r="U13" s="52" t="s">
        <v>42</v>
      </c>
      <c r="V13" s="52" t="s">
        <v>43</v>
      </c>
      <c r="W13" s="52" t="s">
        <v>44</v>
      </c>
      <c r="X13" s="52" t="s">
        <v>45</v>
      </c>
      <c r="Y13" s="52" t="s">
        <v>46</v>
      </c>
      <c r="Z13" s="52" t="s">
        <v>47</v>
      </c>
      <c r="AA13" s="52" t="s">
        <v>48</v>
      </c>
      <c r="AB13" s="52" t="s">
        <v>126</v>
      </c>
      <c r="AC13" s="52" t="s">
        <v>127</v>
      </c>
      <c r="AD13" s="52" t="s">
        <v>128</v>
      </c>
      <c r="AE13" s="52" t="s">
        <v>129</v>
      </c>
      <c r="AF13" s="52" t="s">
        <v>130</v>
      </c>
      <c r="AG13" s="52" t="s">
        <v>131</v>
      </c>
      <c r="AH13" s="52" t="s">
        <v>132</v>
      </c>
      <c r="AI13" s="41" t="s">
        <v>229</v>
      </c>
      <c r="AJ13" s="41" t="s">
        <v>214</v>
      </c>
      <c r="AK13" s="41" t="s">
        <v>237</v>
      </c>
      <c r="AL13" s="41" t="s">
        <v>218</v>
      </c>
      <c r="AM13" s="78" t="s">
        <v>231</v>
      </c>
      <c r="AN13" s="87" t="s">
        <v>230</v>
      </c>
      <c r="AO13" s="78" t="s">
        <v>50</v>
      </c>
      <c r="AP13" s="78" t="s">
        <v>49</v>
      </c>
      <c r="AQ13" s="41" t="s">
        <v>51</v>
      </c>
      <c r="AR13" s="44" t="s">
        <v>215</v>
      </c>
      <c r="AT13" s="46" t="s">
        <v>119</v>
      </c>
      <c r="AU13" s="45">
        <f>SUM(AA14:AA200)</f>
        <v>556970375669.6001</v>
      </c>
    </row>
    <row r="14" spans="2:47">
      <c r="B14" s="61">
        <v>1</v>
      </c>
      <c r="C14" s="62">
        <v>45183</v>
      </c>
      <c r="D14" s="63" t="s">
        <v>184</v>
      </c>
      <c r="E14" s="61" t="s">
        <v>185</v>
      </c>
      <c r="F14" s="61" t="s">
        <v>52</v>
      </c>
      <c r="G14" s="61">
        <v>0.125</v>
      </c>
      <c r="H14" s="61" t="s">
        <v>186</v>
      </c>
      <c r="I14" s="64">
        <v>11504038</v>
      </c>
      <c r="J14" s="65">
        <v>45148</v>
      </c>
      <c r="K14" s="65">
        <v>45332</v>
      </c>
      <c r="L14" s="65">
        <v>45323</v>
      </c>
      <c r="M14" s="66">
        <v>0</v>
      </c>
      <c r="N14" s="66">
        <v>0.80978000000000006</v>
      </c>
      <c r="O14" s="66">
        <v>6.25E-2</v>
      </c>
      <c r="P14" s="66"/>
      <c r="Q14" s="66">
        <v>35</v>
      </c>
      <c r="R14" s="66">
        <v>1.52E-2</v>
      </c>
      <c r="S14" s="66">
        <v>97.486000000000004</v>
      </c>
      <c r="T14" s="66">
        <v>124.6764</v>
      </c>
      <c r="U14" s="66"/>
      <c r="V14" s="66">
        <v>7.90489</v>
      </c>
      <c r="W14" s="66">
        <v>0.38</v>
      </c>
      <c r="X14" s="66">
        <v>0.35</v>
      </c>
      <c r="Y14" s="66">
        <v>0.39</v>
      </c>
      <c r="Z14" s="66">
        <v>0.41</v>
      </c>
      <c r="AA14" s="66">
        <v>14342820434.200001</v>
      </c>
      <c r="AB14" s="66">
        <v>293.60320000000002</v>
      </c>
      <c r="AC14" s="65">
        <v>45108</v>
      </c>
      <c r="AD14" s="66">
        <v>375.44810000000001</v>
      </c>
      <c r="AE14" s="66">
        <v>45154</v>
      </c>
      <c r="AF14" s="66">
        <v>1.2789999999999999</v>
      </c>
      <c r="AG14" s="66"/>
      <c r="AH14" s="66"/>
      <c r="AI14" s="42">
        <f>INDEX(ILCO1309!T:T,MATCH(E14,ILCO1309!E:E,0))</f>
        <v>124.6764</v>
      </c>
      <c r="AJ14" s="42">
        <f t="shared" ref="AJ14:AJ46" si="0">IF(M14=1,IF(AK14="",G14/2*AF14,AK14)*AM14*10,0)</f>
        <v>0</v>
      </c>
      <c r="AK14" s="89"/>
      <c r="AL14" s="42">
        <f t="shared" ref="AL14:AL46" si="1">AI14+AK14</f>
        <v>124.6764</v>
      </c>
      <c r="AM14" s="43">
        <f>INDEX(ILCO1209!I:I,MATCH(E14,ILCO1209!E:E,0))</f>
        <v>11504038</v>
      </c>
      <c r="AN14" s="88">
        <f t="shared" ref="AN14:AN46" si="2">I14-AM14</f>
        <v>0</v>
      </c>
      <c r="AO14" s="42">
        <f>INDEX(ILCO1209!T:T,MATCH(E14,ILCO1209!E:E,0))</f>
        <v>123.9611</v>
      </c>
      <c r="AP14" s="43">
        <f t="array" ref="AP14">VLOOKUP(B14&amp;E14,CHOOSE({1,2},ILCO1209!$B$6:$B$148&amp;ILCO1209!$E$6:$E$148,ILCO1209!$AT$6:$AT$148),2,0)</f>
        <v>2.5924636177708581E-2</v>
      </c>
      <c r="AQ14" s="76">
        <f t="shared" ref="AQ14:AQ46" si="3">AL14/AO14-1</f>
        <v>5.7703586044330901E-3</v>
      </c>
      <c r="AR14" s="77">
        <f>AP14*AQ14</f>
        <v>1.4959444743483809E-4</v>
      </c>
      <c r="AT14" s="46" t="s">
        <v>120</v>
      </c>
      <c r="AU14" s="83">
        <f>ILIV1309!I6</f>
        <v>556970375670</v>
      </c>
    </row>
    <row r="15" spans="2:47">
      <c r="B15" s="61">
        <v>1</v>
      </c>
      <c r="C15" s="62">
        <v>45183</v>
      </c>
      <c r="D15" s="63" t="s">
        <v>79</v>
      </c>
      <c r="E15" s="61" t="s">
        <v>80</v>
      </c>
      <c r="F15" s="61" t="s">
        <v>52</v>
      </c>
      <c r="G15" s="61">
        <v>0.625</v>
      </c>
      <c r="H15" s="61" t="s">
        <v>81</v>
      </c>
      <c r="I15" s="64">
        <v>14090030</v>
      </c>
      <c r="J15" s="65">
        <v>45007</v>
      </c>
      <c r="K15" s="65">
        <v>45191</v>
      </c>
      <c r="L15" s="65">
        <v>45364</v>
      </c>
      <c r="M15" s="66">
        <v>1</v>
      </c>
      <c r="N15" s="66">
        <v>4.3479999999999998E-2</v>
      </c>
      <c r="O15" s="66">
        <v>0.3125</v>
      </c>
      <c r="P15" s="66"/>
      <c r="Q15" s="66">
        <v>-8</v>
      </c>
      <c r="R15" s="66">
        <v>-2.3560000000000001E-2</v>
      </c>
      <c r="S15" s="66">
        <v>94.06</v>
      </c>
      <c r="T15" s="66">
        <v>163.0746</v>
      </c>
      <c r="U15" s="66"/>
      <c r="V15" s="66">
        <v>16.521740000000001</v>
      </c>
      <c r="W15" s="66">
        <v>0.98</v>
      </c>
      <c r="X15" s="66">
        <v>0.97</v>
      </c>
      <c r="Y15" s="66">
        <v>0.99</v>
      </c>
      <c r="Z15" s="66">
        <v>1</v>
      </c>
      <c r="AA15" s="66">
        <v>22977259962.799999</v>
      </c>
      <c r="AB15" s="66">
        <v>216.52260000000001</v>
      </c>
      <c r="AC15" s="65">
        <v>45108</v>
      </c>
      <c r="AD15" s="66">
        <v>375.44580000000002</v>
      </c>
      <c r="AE15" s="66">
        <v>45154</v>
      </c>
      <c r="AF15" s="66">
        <v>1.734</v>
      </c>
      <c r="AG15" s="66"/>
      <c r="AH15" s="66"/>
      <c r="AI15" s="42">
        <f>INDEX(ILCO1309!T:T,MATCH(E15,ILCO1309!E:E,0))</f>
        <v>163.0746</v>
      </c>
      <c r="AJ15" s="42">
        <f t="shared" si="0"/>
        <v>76230162.106600001</v>
      </c>
      <c r="AK15" s="89">
        <v>0.541022</v>
      </c>
      <c r="AL15" s="42">
        <f t="shared" si="1"/>
        <v>163.615622</v>
      </c>
      <c r="AM15" s="43">
        <f>INDEX(ILCO1209!I:I,MATCH(E15,ILCO1209!E:E,0))</f>
        <v>14090030</v>
      </c>
      <c r="AN15" s="88">
        <f t="shared" si="2"/>
        <v>0</v>
      </c>
      <c r="AO15" s="42">
        <f>INDEX(ILCO1209!T:T,MATCH(E15,ILCO1209!E:E,0))</f>
        <v>161.4777</v>
      </c>
      <c r="AP15" s="43">
        <f t="array" ref="AP15">VLOOKUP(B15&amp;E15,CHOOSE({1,2},ILCO1209!$B$6:$B$148&amp;ILCO1209!$E$6:$E$148,ILCO1209!$AT$6:$AT$148),2,0)</f>
        <v>4.1361999351015317E-2</v>
      </c>
      <c r="AQ15" s="76">
        <f t="shared" si="3"/>
        <v>1.3239735269947595E-2</v>
      </c>
      <c r="AR15" s="77">
        <f t="shared" ref="AR15:AR46" si="4">AP15*AQ15</f>
        <v>5.4762192164318699E-4</v>
      </c>
      <c r="AT15"/>
      <c r="AU15"/>
    </row>
    <row r="16" spans="2:47">
      <c r="B16" s="61">
        <v>1</v>
      </c>
      <c r="C16" s="62">
        <v>45183</v>
      </c>
      <c r="D16" s="63" t="s">
        <v>115</v>
      </c>
      <c r="E16" s="61" t="s">
        <v>116</v>
      </c>
      <c r="F16" s="61" t="s">
        <v>52</v>
      </c>
      <c r="G16" s="61">
        <v>0.125</v>
      </c>
      <c r="H16" s="61" t="s">
        <v>117</v>
      </c>
      <c r="I16" s="64">
        <v>12600000</v>
      </c>
      <c r="J16" s="65">
        <v>45007</v>
      </c>
      <c r="K16" s="65">
        <v>45191</v>
      </c>
      <c r="L16" s="65">
        <v>45364</v>
      </c>
      <c r="M16" s="66">
        <v>1</v>
      </c>
      <c r="N16" s="66">
        <v>4.3479999999999998E-2</v>
      </c>
      <c r="O16" s="66">
        <v>6.25E-2</v>
      </c>
      <c r="P16" s="66"/>
      <c r="Q16" s="66">
        <v>-8</v>
      </c>
      <c r="R16" s="66">
        <v>-4.0899999999999999E-3</v>
      </c>
      <c r="S16" s="66">
        <v>69.27</v>
      </c>
      <c r="T16" s="66">
        <v>104.14960000000001</v>
      </c>
      <c r="U16" s="66"/>
      <c r="V16" s="66">
        <v>44.521740000000001</v>
      </c>
      <c r="W16" s="66">
        <v>0.96</v>
      </c>
      <c r="X16" s="66">
        <v>0.96</v>
      </c>
      <c r="Y16" s="66">
        <v>0.97</v>
      </c>
      <c r="Z16" s="66">
        <v>0.97</v>
      </c>
      <c r="AA16" s="66">
        <v>13122848776.5</v>
      </c>
      <c r="AB16" s="66">
        <v>249.7</v>
      </c>
      <c r="AC16" s="65">
        <v>45108</v>
      </c>
      <c r="AD16" s="66">
        <v>375.44639999999998</v>
      </c>
      <c r="AE16" s="66">
        <v>45154</v>
      </c>
      <c r="AF16" s="66">
        <v>1.504</v>
      </c>
      <c r="AG16" s="66"/>
      <c r="AH16" s="66"/>
      <c r="AI16" s="42">
        <f>INDEX(ILCO1309!T:T,MATCH(E16,ILCO1309!E:E,0))</f>
        <v>104.14960000000001</v>
      </c>
      <c r="AJ16" s="42">
        <f t="shared" si="0"/>
        <v>11822328</v>
      </c>
      <c r="AK16" s="89">
        <v>9.3827999999999995E-2</v>
      </c>
      <c r="AL16" s="42">
        <f t="shared" si="1"/>
        <v>104.24342800000001</v>
      </c>
      <c r="AM16" s="43">
        <f>INDEX(ILCO1209!I:I,MATCH(E16,ILCO1209!E:E,0))</f>
        <v>12600000</v>
      </c>
      <c r="AN16" s="88">
        <f t="shared" si="2"/>
        <v>0</v>
      </c>
      <c r="AO16" s="42">
        <f>INDEX(ILCO1209!T:T,MATCH(E16,ILCO1209!E:E,0))</f>
        <v>101.15009999999999</v>
      </c>
      <c r="AP16" s="43">
        <f t="array" ref="AP16">VLOOKUP(B16&amp;E16,CHOOSE({1,2},ILCO1209!$B$6:$B$148&amp;ILCO1209!$E$6:$E$148,ILCO1209!$AT$6:$AT$148),2,0)</f>
        <v>2.3169359773682219E-2</v>
      </c>
      <c r="AQ16" s="76">
        <f t="shared" si="3"/>
        <v>3.0581561461629825E-2</v>
      </c>
      <c r="AR16" s="77">
        <f t="shared" si="4"/>
        <v>7.0855519994547644E-4</v>
      </c>
      <c r="AT16" s="46" t="s">
        <v>234</v>
      </c>
      <c r="AU16" s="91">
        <f>(SUMPRODUCT(I14:I200,AO14:AO200)*10)/AU21</f>
        <v>1141849432.9286935</v>
      </c>
    </row>
    <row r="17" spans="2:48">
      <c r="B17" s="61">
        <v>1</v>
      </c>
      <c r="C17" s="62">
        <v>45183</v>
      </c>
      <c r="D17" s="63" t="s">
        <v>187</v>
      </c>
      <c r="E17" s="61" t="s">
        <v>63</v>
      </c>
      <c r="F17" s="61" t="s">
        <v>53</v>
      </c>
      <c r="G17" s="61">
        <v>4.125</v>
      </c>
      <c r="H17" s="61" t="s">
        <v>64</v>
      </c>
      <c r="I17" s="64">
        <v>4841239</v>
      </c>
      <c r="J17" s="65">
        <v>45129</v>
      </c>
      <c r="K17" s="65">
        <v>45313</v>
      </c>
      <c r="L17" s="65">
        <v>45302</v>
      </c>
      <c r="M17" s="66">
        <v>0</v>
      </c>
      <c r="N17" s="66">
        <v>0.70652000000000004</v>
      </c>
      <c r="O17" s="66">
        <v>2.0625</v>
      </c>
      <c r="P17" s="66">
        <v>5.7294999999999998</v>
      </c>
      <c r="Q17" s="66">
        <v>54</v>
      </c>
      <c r="R17" s="66">
        <v>1.6814800000000001</v>
      </c>
      <c r="S17" s="66">
        <v>338.82600000000002</v>
      </c>
      <c r="T17" s="66">
        <v>340.50749999999999</v>
      </c>
      <c r="U17" s="66">
        <v>278.661</v>
      </c>
      <c r="V17" s="66">
        <v>6.8532599999999997</v>
      </c>
      <c r="W17" s="66">
        <v>0.36</v>
      </c>
      <c r="X17" s="66">
        <v>-0.03</v>
      </c>
      <c r="Y17" s="66">
        <v>0.52</v>
      </c>
      <c r="Z17" s="66">
        <v>0.77</v>
      </c>
      <c r="AA17" s="66">
        <v>16484781098.6</v>
      </c>
      <c r="AB17" s="66">
        <v>135.1</v>
      </c>
      <c r="AC17" s="65">
        <v>45108</v>
      </c>
      <c r="AD17" s="66">
        <v>374.2</v>
      </c>
      <c r="AE17" s="66">
        <v>45154</v>
      </c>
      <c r="AF17" s="66">
        <v>2.77</v>
      </c>
      <c r="AG17" s="66">
        <v>0.33333000000000002</v>
      </c>
      <c r="AH17" s="66">
        <v>375.3</v>
      </c>
      <c r="AI17" s="42">
        <f>INDEX(ILCO1309!T:T,MATCH(E17,ILCO1309!E:E,0))</f>
        <v>340.50749999999999</v>
      </c>
      <c r="AJ17" s="42">
        <f t="shared" si="0"/>
        <v>0</v>
      </c>
      <c r="AK17" s="89"/>
      <c r="AL17" s="42">
        <f t="shared" si="1"/>
        <v>340.50749999999999</v>
      </c>
      <c r="AM17" s="43">
        <f>INDEX(ILCO1209!I:I,MATCH(E17,ILCO1209!E:E,0))</f>
        <v>4841239</v>
      </c>
      <c r="AN17" s="88">
        <f t="shared" si="2"/>
        <v>0</v>
      </c>
      <c r="AO17" s="42">
        <f>INDEX(ILCO1209!T:T,MATCH(E17,ILCO1209!E:E,0))</f>
        <v>338.75529999999998</v>
      </c>
      <c r="AP17" s="43">
        <f t="array" ref="AP17">VLOOKUP(B17&amp;E17,CHOOSE({1,2},ILCO1209!$B$6:$B$148&amp;ILCO1209!$E$6:$E$148,ILCO1209!$AT$6:$AT$148),2,0)</f>
        <v>2.9813963691373194E-2</v>
      </c>
      <c r="AQ17" s="76">
        <f t="shared" si="3"/>
        <v>5.1724651983304781E-3</v>
      </c>
      <c r="AR17" s="77">
        <f t="shared" si="4"/>
        <v>1.5421168961791631E-4</v>
      </c>
      <c r="AT17" s="46" t="s">
        <v>233</v>
      </c>
      <c r="AU17" s="70">
        <f>ILIV1309!J6</f>
        <v>1141855909</v>
      </c>
    </row>
    <row r="18" spans="2:48">
      <c r="B18" s="61">
        <v>1</v>
      </c>
      <c r="C18" s="62">
        <v>45183</v>
      </c>
      <c r="D18" s="63" t="s">
        <v>188</v>
      </c>
      <c r="E18" s="61" t="s">
        <v>189</v>
      </c>
      <c r="F18" s="61" t="s">
        <v>52</v>
      </c>
      <c r="G18" s="61">
        <v>0.75</v>
      </c>
      <c r="H18" s="61" t="s">
        <v>190</v>
      </c>
      <c r="I18" s="64">
        <v>3530375</v>
      </c>
      <c r="J18" s="65">
        <v>45105</v>
      </c>
      <c r="K18" s="65">
        <v>45252</v>
      </c>
      <c r="L18" s="65">
        <v>45243</v>
      </c>
      <c r="M18" s="66">
        <v>0</v>
      </c>
      <c r="N18" s="66">
        <v>0.375</v>
      </c>
      <c r="O18" s="66">
        <v>0.375</v>
      </c>
      <c r="P18" s="66"/>
      <c r="Q18" s="66">
        <v>78</v>
      </c>
      <c r="R18" s="66">
        <v>0.16034000000000001</v>
      </c>
      <c r="S18" s="66">
        <v>101.57</v>
      </c>
      <c r="T18" s="66">
        <v>102.6049</v>
      </c>
      <c r="U18" s="66"/>
      <c r="V18" s="66">
        <v>10.1875</v>
      </c>
      <c r="W18" s="66">
        <v>0.53</v>
      </c>
      <c r="X18" s="66">
        <v>0.51</v>
      </c>
      <c r="Y18" s="66">
        <v>0.54</v>
      </c>
      <c r="Z18" s="66">
        <v>0.56000000000000005</v>
      </c>
      <c r="AA18" s="66">
        <v>3622336107.4000001</v>
      </c>
      <c r="AB18" s="66">
        <v>372.24</v>
      </c>
      <c r="AC18" s="65">
        <v>45108</v>
      </c>
      <c r="AD18" s="66">
        <v>375.44499999999999</v>
      </c>
      <c r="AE18" s="66">
        <v>45154</v>
      </c>
      <c r="AF18" s="66">
        <v>1.0089999999999999</v>
      </c>
      <c r="AG18" s="66"/>
      <c r="AH18" s="66"/>
      <c r="AI18" s="42">
        <f>INDEX(ILCO1309!T:T,MATCH(E18,ILCO1309!E:E,0))</f>
        <v>102.6049</v>
      </c>
      <c r="AJ18" s="42">
        <f t="shared" si="0"/>
        <v>0</v>
      </c>
      <c r="AK18" s="89"/>
      <c r="AL18" s="42">
        <f t="shared" si="1"/>
        <v>102.6049</v>
      </c>
      <c r="AM18" s="43">
        <f>INDEX(ILCO1209!I:I,MATCH(E18,ILCO1209!E:E,0))</f>
        <v>3530375</v>
      </c>
      <c r="AN18" s="88">
        <f t="shared" si="2"/>
        <v>0</v>
      </c>
      <c r="AO18" s="42">
        <f>INDEX(ILCO1209!T:T,MATCH(E18,ILCO1209!E:E,0))</f>
        <v>101.8867</v>
      </c>
      <c r="AP18" s="43">
        <f t="array" ref="AP18">VLOOKUP(B18&amp;E18,CHOOSE({1,2},ILCO1209!$B$6:$B$148&amp;ILCO1209!$E$6:$E$148,ILCO1209!$AT$6:$AT$148),2,0)</f>
        <v>6.5390615623922401E-3</v>
      </c>
      <c r="AQ18" s="76">
        <f t="shared" si="3"/>
        <v>7.0490063963206673E-3</v>
      </c>
      <c r="AR18" s="77">
        <f t="shared" si="4"/>
        <v>4.6093886779237519E-5</v>
      </c>
      <c r="AT18"/>
      <c r="AU18"/>
    </row>
    <row r="19" spans="2:48">
      <c r="B19" s="61">
        <v>1</v>
      </c>
      <c r="C19" s="62">
        <v>45183</v>
      </c>
      <c r="D19" s="63" t="s">
        <v>191</v>
      </c>
      <c r="E19" s="61" t="s">
        <v>192</v>
      </c>
      <c r="F19" s="61" t="s">
        <v>52</v>
      </c>
      <c r="G19" s="61">
        <v>0.125</v>
      </c>
      <c r="H19" s="61" t="s">
        <v>193</v>
      </c>
      <c r="I19" s="64">
        <v>17936985</v>
      </c>
      <c r="J19" s="65">
        <v>45148</v>
      </c>
      <c r="K19" s="65">
        <v>45332</v>
      </c>
      <c r="L19" s="65">
        <v>45323</v>
      </c>
      <c r="M19" s="66">
        <v>0</v>
      </c>
      <c r="N19" s="66">
        <v>0.80978000000000006</v>
      </c>
      <c r="O19" s="66">
        <v>6.25E-2</v>
      </c>
      <c r="P19" s="66"/>
      <c r="Q19" s="66">
        <v>35</v>
      </c>
      <c r="R19" s="66">
        <v>1.5980000000000001E-2</v>
      </c>
      <c r="S19" s="66">
        <v>97.875</v>
      </c>
      <c r="T19" s="66">
        <v>131.6148</v>
      </c>
      <c r="U19" s="66"/>
      <c r="V19" s="66">
        <v>4.90489</v>
      </c>
      <c r="W19" s="66">
        <v>0.45</v>
      </c>
      <c r="X19" s="66">
        <v>0.4</v>
      </c>
      <c r="Y19" s="66">
        <v>0.47</v>
      </c>
      <c r="Z19" s="66">
        <v>0.5</v>
      </c>
      <c r="AA19" s="66">
        <v>23607726022.299999</v>
      </c>
      <c r="AB19" s="66">
        <v>279.23329999999999</v>
      </c>
      <c r="AC19" s="65">
        <v>45108</v>
      </c>
      <c r="AD19" s="66">
        <v>375.44600000000003</v>
      </c>
      <c r="AE19" s="66">
        <v>45154</v>
      </c>
      <c r="AF19" s="66">
        <v>1.345</v>
      </c>
      <c r="AG19" s="66"/>
      <c r="AH19" s="66"/>
      <c r="AI19" s="42">
        <f>INDEX(ILCO1309!T:T,MATCH(E19,ILCO1309!E:E,0))</f>
        <v>131.6148</v>
      </c>
      <c r="AJ19" s="42">
        <f t="shared" si="0"/>
        <v>0</v>
      </c>
      <c r="AK19" s="89"/>
      <c r="AL19" s="42">
        <f t="shared" si="1"/>
        <v>131.6148</v>
      </c>
      <c r="AM19" s="43">
        <f>INDEX(ILCO1209!I:I,MATCH(E19,ILCO1209!E:E,0))</f>
        <v>17936985</v>
      </c>
      <c r="AN19" s="88">
        <f t="shared" si="2"/>
        <v>0</v>
      </c>
      <c r="AO19" s="42">
        <f>INDEX(ILCO1209!T:T,MATCH(E19,ILCO1209!E:E,0))</f>
        <v>130.98580000000001</v>
      </c>
      <c r="AP19" s="43">
        <f t="array" ref="AP19">VLOOKUP(B19&amp;E19,CHOOSE({1,2},ILCO1209!$B$6:$B$148&amp;ILCO1209!$E$6:$E$148,ILCO1209!$AT$6:$AT$148),2,0)</f>
        <v>4.2712089473092664E-2</v>
      </c>
      <c r="AQ19" s="76">
        <f t="shared" si="3"/>
        <v>4.8020472448158102E-3</v>
      </c>
      <c r="AR19" s="77">
        <f t="shared" si="4"/>
        <v>2.05105471574591E-4</v>
      </c>
      <c r="AT19" s="46" t="s">
        <v>235</v>
      </c>
      <c r="AU19" s="92">
        <f>ILIV1209!J6</f>
        <v>1140108313</v>
      </c>
    </row>
    <row r="20" spans="2:48">
      <c r="B20" s="61">
        <v>1</v>
      </c>
      <c r="C20" s="62">
        <v>45183</v>
      </c>
      <c r="D20" s="63" t="s">
        <v>57</v>
      </c>
      <c r="E20" s="61" t="s">
        <v>58</v>
      </c>
      <c r="F20" s="61" t="s">
        <v>52</v>
      </c>
      <c r="G20" s="61">
        <v>1.25</v>
      </c>
      <c r="H20" s="61" t="s">
        <v>59</v>
      </c>
      <c r="I20" s="64">
        <v>14170199</v>
      </c>
      <c r="J20" s="65">
        <v>45068</v>
      </c>
      <c r="K20" s="65">
        <v>45252</v>
      </c>
      <c r="L20" s="65">
        <v>45243</v>
      </c>
      <c r="M20" s="66">
        <v>0</v>
      </c>
      <c r="N20" s="66">
        <v>0.375</v>
      </c>
      <c r="O20" s="66">
        <v>0.625</v>
      </c>
      <c r="P20" s="66"/>
      <c r="Q20" s="66">
        <v>115</v>
      </c>
      <c r="R20" s="66">
        <v>0.75570999999999999</v>
      </c>
      <c r="S20" s="66">
        <v>102.59099999999999</v>
      </c>
      <c r="T20" s="66">
        <v>199.2313</v>
      </c>
      <c r="U20" s="66"/>
      <c r="V20" s="66">
        <v>4.1875</v>
      </c>
      <c r="W20" s="66">
        <v>0.49</v>
      </c>
      <c r="X20" s="66">
        <v>0.43</v>
      </c>
      <c r="Y20" s="66">
        <v>0.51</v>
      </c>
      <c r="Z20" s="66">
        <v>0.54</v>
      </c>
      <c r="AA20" s="66">
        <v>28231477514.5</v>
      </c>
      <c r="AB20" s="66">
        <v>194.0667</v>
      </c>
      <c r="AC20" s="65">
        <v>45108</v>
      </c>
      <c r="AD20" s="66">
        <v>375.44720000000001</v>
      </c>
      <c r="AE20" s="66">
        <v>45154</v>
      </c>
      <c r="AF20" s="66">
        <v>1.9350000000000001</v>
      </c>
      <c r="AG20" s="66"/>
      <c r="AH20" s="66"/>
      <c r="AI20" s="42">
        <f>INDEX(ILCO1309!T:T,MATCH(E20,ILCO1309!E:E,0))</f>
        <v>199.2313</v>
      </c>
      <c r="AJ20" s="42">
        <f t="shared" si="0"/>
        <v>0</v>
      </c>
      <c r="AK20" s="89"/>
      <c r="AL20" s="42">
        <f t="shared" si="1"/>
        <v>199.2313</v>
      </c>
      <c r="AM20" s="43">
        <f>INDEX(ILCO1209!I:I,MATCH(E20,ILCO1209!E:E,0))</f>
        <v>14170199</v>
      </c>
      <c r="AN20" s="88">
        <f t="shared" si="2"/>
        <v>0</v>
      </c>
      <c r="AO20" s="42">
        <f>INDEX(ILCO1209!T:T,MATCH(E20,ILCO1209!E:E,0))</f>
        <v>198.40479999999999</v>
      </c>
      <c r="AP20" s="43">
        <f t="array" ref="AP20">VLOOKUP(B20&amp;E20,CHOOSE({1,2},ILCO1209!$B$6:$B$148&amp;ILCO1209!$E$6:$E$148,ILCO1209!$AT$6:$AT$148),2,0)</f>
        <v>5.1109904394005215E-2</v>
      </c>
      <c r="AQ20" s="76">
        <f t="shared" si="3"/>
        <v>4.1657258292138177E-3</v>
      </c>
      <c r="AR20" s="77">
        <f t="shared" si="4"/>
        <v>2.1290984886275632E-4</v>
      </c>
    </row>
    <row r="21" spans="2:48">
      <c r="B21" s="61">
        <v>1</v>
      </c>
      <c r="C21" s="62">
        <v>45183</v>
      </c>
      <c r="D21" s="63" t="s">
        <v>103</v>
      </c>
      <c r="E21" s="61" t="s">
        <v>104</v>
      </c>
      <c r="F21" s="61" t="s">
        <v>52</v>
      </c>
      <c r="G21" s="61">
        <v>0.125</v>
      </c>
      <c r="H21" s="61" t="s">
        <v>105</v>
      </c>
      <c r="I21" s="64">
        <v>7146605</v>
      </c>
      <c r="J21" s="65">
        <v>45068</v>
      </c>
      <c r="K21" s="65">
        <v>45252</v>
      </c>
      <c r="L21" s="65">
        <v>45243</v>
      </c>
      <c r="M21" s="66">
        <v>0</v>
      </c>
      <c r="N21" s="66">
        <v>0.375</v>
      </c>
      <c r="O21" s="66">
        <v>6.25E-2</v>
      </c>
      <c r="P21" s="66"/>
      <c r="Q21" s="66">
        <v>115</v>
      </c>
      <c r="R21" s="66">
        <v>5.5370000000000003E-2</v>
      </c>
      <c r="S21" s="66">
        <v>71.540000000000006</v>
      </c>
      <c r="T21" s="66">
        <v>101.4562</v>
      </c>
      <c r="U21" s="66"/>
      <c r="V21" s="66">
        <v>33.1875</v>
      </c>
      <c r="W21" s="66">
        <v>1.1399999999999999</v>
      </c>
      <c r="X21" s="66">
        <v>1.1399999999999999</v>
      </c>
      <c r="Y21" s="66">
        <v>1.1499999999999999</v>
      </c>
      <c r="Z21" s="66">
        <v>1.1499999999999999</v>
      </c>
      <c r="AA21" s="66">
        <v>7250671231.5</v>
      </c>
      <c r="AB21" s="66">
        <v>264.88330000000002</v>
      </c>
      <c r="AC21" s="65">
        <v>45108</v>
      </c>
      <c r="AD21" s="66">
        <v>375.44560000000001</v>
      </c>
      <c r="AE21" s="66">
        <v>45154</v>
      </c>
      <c r="AF21" s="66">
        <v>1.417</v>
      </c>
      <c r="AG21" s="66"/>
      <c r="AH21" s="66"/>
      <c r="AI21" s="42">
        <f>INDEX(ILCO1309!T:T,MATCH(E21,ILCO1309!E:E,0))</f>
        <v>101.4562</v>
      </c>
      <c r="AJ21" s="42">
        <f t="shared" si="0"/>
        <v>0</v>
      </c>
      <c r="AK21" s="89"/>
      <c r="AL21" s="42">
        <f t="shared" si="1"/>
        <v>101.4562</v>
      </c>
      <c r="AM21" s="43">
        <f>INDEX(ILCO1209!I:I,MATCH(E21,ILCO1209!E:E,0))</f>
        <v>7146605</v>
      </c>
      <c r="AN21" s="88">
        <f t="shared" si="2"/>
        <v>0</v>
      </c>
      <c r="AO21" s="42">
        <f>INDEX(ILCO1209!T:T,MATCH(E21,ILCO1209!E:E,0))</f>
        <v>99.150700000000001</v>
      </c>
      <c r="AP21" s="43">
        <f t="array" ref="AP21">VLOOKUP(B21&amp;E21,CHOOSE({1,2},ILCO1209!$B$6:$B$148&amp;ILCO1209!$E$6:$E$148,ILCO1209!$AT$6:$AT$148),2,0)</f>
        <v>1.2881686547156799E-2</v>
      </c>
      <c r="AQ21" s="76">
        <f t="shared" si="3"/>
        <v>2.3252483341015262E-2</v>
      </c>
      <c r="AR21" s="77">
        <f t="shared" si="4"/>
        <v>2.9953120184194389E-4</v>
      </c>
      <c r="AT21" s="46" t="s">
        <v>216</v>
      </c>
      <c r="AU21" s="84">
        <f>ILIV1209!E6</f>
        <v>482.48</v>
      </c>
    </row>
    <row r="22" spans="2:48">
      <c r="B22" s="61">
        <v>1</v>
      </c>
      <c r="C22" s="62">
        <v>45183</v>
      </c>
      <c r="D22" s="63" t="s">
        <v>194</v>
      </c>
      <c r="E22" s="61" t="s">
        <v>195</v>
      </c>
      <c r="F22" s="61" t="s">
        <v>52</v>
      </c>
      <c r="G22" s="61">
        <v>0.125</v>
      </c>
      <c r="H22" s="61" t="s">
        <v>196</v>
      </c>
      <c r="I22" s="64">
        <v>4400000</v>
      </c>
      <c r="J22" s="65">
        <v>45007</v>
      </c>
      <c r="K22" s="65">
        <v>45191</v>
      </c>
      <c r="L22" s="65">
        <v>45364</v>
      </c>
      <c r="M22" s="66">
        <v>1</v>
      </c>
      <c r="N22" s="66">
        <v>4.3479999999999998E-2</v>
      </c>
      <c r="O22" s="66">
        <v>6.25E-2</v>
      </c>
      <c r="P22" s="66"/>
      <c r="Q22" s="66">
        <v>-8</v>
      </c>
      <c r="R22" s="66">
        <v>-3.31E-3</v>
      </c>
      <c r="S22" s="66">
        <v>73.099999999999994</v>
      </c>
      <c r="T22" s="66">
        <v>89.012</v>
      </c>
      <c r="U22" s="66"/>
      <c r="V22" s="66">
        <v>49.521740000000001</v>
      </c>
      <c r="W22" s="66">
        <v>0.77</v>
      </c>
      <c r="X22" s="66">
        <v>0.76</v>
      </c>
      <c r="Y22" s="66">
        <v>0.77</v>
      </c>
      <c r="Z22" s="66">
        <v>0.77</v>
      </c>
      <c r="AA22" s="66">
        <v>3916529011.3000002</v>
      </c>
      <c r="AB22" s="66">
        <v>308.32</v>
      </c>
      <c r="AC22" s="65">
        <v>45108</v>
      </c>
      <c r="AD22" s="66">
        <v>375.44740000000002</v>
      </c>
      <c r="AE22" s="66">
        <v>45154</v>
      </c>
      <c r="AF22" s="66">
        <v>1.218</v>
      </c>
      <c r="AG22" s="66"/>
      <c r="AH22" s="66"/>
      <c r="AI22" s="42">
        <f>INDEX(ILCO1309!T:T,MATCH(E22,ILCO1309!E:E,0))</f>
        <v>89.012</v>
      </c>
      <c r="AJ22" s="42">
        <f t="shared" si="0"/>
        <v>3343472</v>
      </c>
      <c r="AK22" s="89">
        <v>7.5988E-2</v>
      </c>
      <c r="AL22" s="42">
        <f t="shared" si="1"/>
        <v>89.087987999999996</v>
      </c>
      <c r="AM22" s="43">
        <f>INDEX(ILCO1209!I:I,MATCH(E22,ILCO1209!E:E,0))</f>
        <v>4400000</v>
      </c>
      <c r="AN22" s="88">
        <f t="shared" si="2"/>
        <v>0</v>
      </c>
      <c r="AO22" s="42">
        <f>INDEX(ILCO1209!T:T,MATCH(E22,ILCO1209!E:E,0))</f>
        <v>86.145600000000002</v>
      </c>
      <c r="AP22" s="43">
        <f t="array" ref="AP22">VLOOKUP(B22&amp;E22,CHOOSE({1,2},ILCO1209!$B$6:$B$148&amp;ILCO1209!$E$6:$E$148,ILCO1209!$AT$6:$AT$148),2,0)</f>
        <v>6.8906942189155664E-3</v>
      </c>
      <c r="AQ22" s="76">
        <f t="shared" si="3"/>
        <v>3.4155987073048344E-2</v>
      </c>
      <c r="AR22" s="77">
        <f t="shared" si="4"/>
        <v>2.3535846266560905E-4</v>
      </c>
      <c r="AT22"/>
      <c r="AU22"/>
    </row>
    <row r="23" spans="2:48">
      <c r="B23" s="61">
        <v>1</v>
      </c>
      <c r="C23" s="62">
        <v>45183</v>
      </c>
      <c r="D23" s="63" t="s">
        <v>112</v>
      </c>
      <c r="E23" s="61" t="s">
        <v>113</v>
      </c>
      <c r="F23" s="61" t="s">
        <v>52</v>
      </c>
      <c r="G23" s="61">
        <v>0.125</v>
      </c>
      <c r="H23" s="61" t="s">
        <v>114</v>
      </c>
      <c r="I23" s="64">
        <v>8125000</v>
      </c>
      <c r="J23" s="65">
        <v>45068</v>
      </c>
      <c r="K23" s="65">
        <v>45252</v>
      </c>
      <c r="L23" s="65">
        <v>45243</v>
      </c>
      <c r="M23" s="66">
        <v>0</v>
      </c>
      <c r="N23" s="66">
        <v>0.375</v>
      </c>
      <c r="O23" s="66">
        <v>6.25E-2</v>
      </c>
      <c r="P23" s="66"/>
      <c r="Q23" s="66">
        <v>115</v>
      </c>
      <c r="R23" s="66">
        <v>5.6309999999999999E-2</v>
      </c>
      <c r="S23" s="66">
        <v>69.599999999999994</v>
      </c>
      <c r="T23" s="66">
        <v>100.3931</v>
      </c>
      <c r="U23" s="66"/>
      <c r="V23" s="66">
        <v>42.1875</v>
      </c>
      <c r="W23" s="66">
        <v>1</v>
      </c>
      <c r="X23" s="66">
        <v>0.99</v>
      </c>
      <c r="Y23" s="66">
        <v>1</v>
      </c>
      <c r="Z23" s="66">
        <v>1</v>
      </c>
      <c r="AA23" s="66">
        <v>8156936553.5</v>
      </c>
      <c r="AB23" s="66">
        <v>260.43450000000001</v>
      </c>
      <c r="AC23" s="65">
        <v>45108</v>
      </c>
      <c r="AD23" s="66">
        <v>375.44760000000002</v>
      </c>
      <c r="AE23" s="66">
        <v>45154</v>
      </c>
      <c r="AF23" s="66">
        <v>1.4419999999999999</v>
      </c>
      <c r="AG23" s="66"/>
      <c r="AH23" s="66"/>
      <c r="AI23" s="42">
        <f>INDEX(ILCO1309!T:T,MATCH(E23,ILCO1309!E:E,0))</f>
        <v>100.3931</v>
      </c>
      <c r="AJ23" s="42">
        <f t="shared" si="0"/>
        <v>0</v>
      </c>
      <c r="AK23" s="89"/>
      <c r="AL23" s="42">
        <f t="shared" si="1"/>
        <v>100.3931</v>
      </c>
      <c r="AM23" s="43">
        <f>INDEX(ILCO1209!I:I,MATCH(E23,ILCO1209!E:E,0))</f>
        <v>8125000</v>
      </c>
      <c r="AN23" s="88">
        <f t="shared" si="2"/>
        <v>0</v>
      </c>
      <c r="AO23" s="42">
        <f>INDEX(ILCO1209!T:T,MATCH(E23,ILCO1209!E:E,0))</f>
        <v>97.557100000000005</v>
      </c>
      <c r="AP23" s="43">
        <f t="array" ref="AP23">VLOOKUP(B23&amp;E23,CHOOSE({1,2},ILCO1209!$B$6:$B$148&amp;ILCO1209!$E$6:$E$148,ILCO1209!$AT$6:$AT$148),2,0)</f>
        <v>1.4409846197499021E-2</v>
      </c>
      <c r="AQ23" s="76">
        <f t="shared" si="3"/>
        <v>2.9070154811899895E-2</v>
      </c>
      <c r="AR23" s="77">
        <f t="shared" si="4"/>
        <v>4.1889645977696355E-4</v>
      </c>
      <c r="AT23" s="46" t="s">
        <v>121</v>
      </c>
      <c r="AU23" s="75">
        <f>AU13/AU16</f>
        <v>487.77917613975109</v>
      </c>
    </row>
    <row r="24" spans="2:48">
      <c r="B24" s="61">
        <v>1</v>
      </c>
      <c r="C24" s="62">
        <v>45183</v>
      </c>
      <c r="D24" s="63" t="s">
        <v>197</v>
      </c>
      <c r="E24" s="61" t="s">
        <v>198</v>
      </c>
      <c r="F24" s="61" t="s">
        <v>52</v>
      </c>
      <c r="G24" s="61">
        <v>0.125</v>
      </c>
      <c r="H24" s="61" t="s">
        <v>199</v>
      </c>
      <c r="I24" s="64">
        <v>11780815</v>
      </c>
      <c r="J24" s="65">
        <v>45148</v>
      </c>
      <c r="K24" s="65">
        <v>45332</v>
      </c>
      <c r="L24" s="65">
        <v>45323</v>
      </c>
      <c r="M24" s="66">
        <v>0</v>
      </c>
      <c r="N24" s="66">
        <v>0.80978000000000006</v>
      </c>
      <c r="O24" s="66">
        <v>6.25E-2</v>
      </c>
      <c r="P24" s="66"/>
      <c r="Q24" s="66">
        <v>35</v>
      </c>
      <c r="R24" s="66">
        <v>1.6240000000000001E-2</v>
      </c>
      <c r="S24" s="66">
        <v>76</v>
      </c>
      <c r="T24" s="66">
        <v>103.85429999999999</v>
      </c>
      <c r="U24" s="66"/>
      <c r="V24" s="66">
        <v>24.904890000000002</v>
      </c>
      <c r="W24" s="66">
        <v>1.23</v>
      </c>
      <c r="X24" s="66">
        <v>1.22</v>
      </c>
      <c r="Y24" s="66">
        <v>1.23</v>
      </c>
      <c r="Z24" s="66">
        <v>1.24</v>
      </c>
      <c r="AA24" s="66">
        <v>12234880980.4</v>
      </c>
      <c r="AB24" s="66">
        <v>274.79329999999999</v>
      </c>
      <c r="AC24" s="65">
        <v>45108</v>
      </c>
      <c r="AD24" s="66">
        <v>375.44740000000002</v>
      </c>
      <c r="AE24" s="66">
        <v>45154</v>
      </c>
      <c r="AF24" s="66">
        <v>1.3660000000000001</v>
      </c>
      <c r="AG24" s="66"/>
      <c r="AH24" s="66"/>
      <c r="AI24" s="42">
        <f>INDEX(ILCO1309!T:T,MATCH(E24,ILCO1309!E:E,0))</f>
        <v>103.85429999999999</v>
      </c>
      <c r="AJ24" s="42">
        <f t="shared" si="0"/>
        <v>0</v>
      </c>
      <c r="AK24" s="89"/>
      <c r="AL24" s="42">
        <f t="shared" si="1"/>
        <v>103.85429999999999</v>
      </c>
      <c r="AM24" s="43">
        <f>INDEX(ILCO1209!I:I,MATCH(E24,ILCO1209!E:E,0))</f>
        <v>11780815</v>
      </c>
      <c r="AN24" s="88">
        <f t="shared" si="2"/>
        <v>0</v>
      </c>
      <c r="AO24" s="42">
        <f>INDEX(ILCO1209!T:T,MATCH(E24,ILCO1209!E:E,0))</f>
        <v>102.0014</v>
      </c>
      <c r="AP24" s="43">
        <f t="array" ref="AP24">VLOOKUP(B24&amp;E24,CHOOSE({1,2},ILCO1209!$B$6:$B$148&amp;ILCO1209!$E$6:$E$148,ILCO1209!$AT$6:$AT$148),2,0)</f>
        <v>2.1845326705118236E-2</v>
      </c>
      <c r="AQ24" s="76">
        <f t="shared" si="3"/>
        <v>1.8165436944983071E-2</v>
      </c>
      <c r="AR24" s="77">
        <f t="shared" si="4"/>
        <v>3.9682990480438009E-4</v>
      </c>
      <c r="AT24" s="46" t="s">
        <v>122</v>
      </c>
      <c r="AU24" s="85">
        <f>ILIV1309!E6</f>
        <v>487.78</v>
      </c>
    </row>
    <row r="25" spans="2:48">
      <c r="B25" s="61">
        <v>1</v>
      </c>
      <c r="C25" s="62">
        <v>45183</v>
      </c>
      <c r="D25" s="63" t="s">
        <v>88</v>
      </c>
      <c r="E25" s="61" t="s">
        <v>89</v>
      </c>
      <c r="F25" s="61" t="s">
        <v>52</v>
      </c>
      <c r="G25" s="61">
        <v>0.125</v>
      </c>
      <c r="H25" s="61" t="s">
        <v>90</v>
      </c>
      <c r="I25" s="64">
        <v>13485568</v>
      </c>
      <c r="J25" s="65">
        <v>45007</v>
      </c>
      <c r="K25" s="65">
        <v>45191</v>
      </c>
      <c r="L25" s="65">
        <v>45364</v>
      </c>
      <c r="M25" s="66">
        <v>1</v>
      </c>
      <c r="N25" s="66">
        <v>4.3479999999999998E-2</v>
      </c>
      <c r="O25" s="66">
        <v>6.25E-2</v>
      </c>
      <c r="P25" s="66"/>
      <c r="Q25" s="66">
        <v>-8</v>
      </c>
      <c r="R25" s="66">
        <v>-3.96E-3</v>
      </c>
      <c r="S25" s="66">
        <v>78.27</v>
      </c>
      <c r="T25" s="66">
        <v>113.9893</v>
      </c>
      <c r="U25" s="66"/>
      <c r="V25" s="66">
        <v>22.521740000000001</v>
      </c>
      <c r="W25" s="66">
        <v>1.21</v>
      </c>
      <c r="X25" s="66">
        <v>1.2</v>
      </c>
      <c r="Y25" s="66">
        <v>1.21</v>
      </c>
      <c r="Z25" s="66">
        <v>1.22</v>
      </c>
      <c r="AA25" s="66">
        <v>15372098234.6</v>
      </c>
      <c r="AB25" s="66">
        <v>257.79000000000002</v>
      </c>
      <c r="AC25" s="65">
        <v>45108</v>
      </c>
      <c r="AD25" s="66">
        <v>375.4479</v>
      </c>
      <c r="AE25" s="66">
        <v>45154</v>
      </c>
      <c r="AF25" s="66">
        <v>1.456</v>
      </c>
      <c r="AG25" s="66"/>
      <c r="AH25" s="66"/>
      <c r="AI25" s="42">
        <f>INDEX(ILCO1309!T:T,MATCH(E25,ILCO1309!E:E,0))</f>
        <v>113.9893</v>
      </c>
      <c r="AJ25" s="42">
        <f t="shared" si="0"/>
        <v>12256088.765440002</v>
      </c>
      <c r="AK25" s="89">
        <v>9.0883000000000005E-2</v>
      </c>
      <c r="AL25" s="42">
        <f t="shared" si="1"/>
        <v>114.08018300000001</v>
      </c>
      <c r="AM25" s="43">
        <f>INDEX(ILCO1209!I:I,MATCH(E25,ILCO1209!E:E,0))</f>
        <v>13485568</v>
      </c>
      <c r="AN25" s="88">
        <f t="shared" si="2"/>
        <v>0</v>
      </c>
      <c r="AO25" s="42">
        <f>INDEX(ILCO1209!T:T,MATCH(E25,ILCO1209!E:E,0))</f>
        <v>112.1789</v>
      </c>
      <c r="AP25" s="43">
        <f t="array" ref="AP25">VLOOKUP(B25&amp;E25,CHOOSE({1,2},ILCO1209!$B$6:$B$148&amp;ILCO1209!$E$6:$E$148,ILCO1209!$AT$6:$AT$148),2,0)</f>
        <v>2.7501564620468273E-2</v>
      </c>
      <c r="AQ25" s="76">
        <f t="shared" si="3"/>
        <v>1.6948668599888306E-2</v>
      </c>
      <c r="AR25" s="77">
        <f t="shared" si="4"/>
        <v>4.6611490473072979E-4</v>
      </c>
      <c r="AT25"/>
      <c r="AU25"/>
    </row>
    <row r="26" spans="2:48">
      <c r="B26" s="61">
        <v>1</v>
      </c>
      <c r="C26" s="62">
        <v>45183</v>
      </c>
      <c r="D26" s="63" t="s">
        <v>94</v>
      </c>
      <c r="E26" s="61" t="s">
        <v>95</v>
      </c>
      <c r="F26" s="61" t="s">
        <v>52</v>
      </c>
      <c r="G26" s="61">
        <v>0.5</v>
      </c>
      <c r="H26" s="61" t="s">
        <v>96</v>
      </c>
      <c r="I26" s="64">
        <v>12221183</v>
      </c>
      <c r="J26" s="65">
        <v>45007</v>
      </c>
      <c r="K26" s="65">
        <v>45191</v>
      </c>
      <c r="L26" s="65">
        <v>45364</v>
      </c>
      <c r="M26" s="66">
        <v>1</v>
      </c>
      <c r="N26" s="66">
        <v>4.3479999999999998E-2</v>
      </c>
      <c r="O26" s="66">
        <v>0.25</v>
      </c>
      <c r="P26" s="66"/>
      <c r="Q26" s="66">
        <v>-8</v>
      </c>
      <c r="R26" s="66">
        <v>-1.9120000000000002E-2</v>
      </c>
      <c r="S26" s="66">
        <v>83.17</v>
      </c>
      <c r="T26" s="66">
        <v>146.30680000000001</v>
      </c>
      <c r="U26" s="66"/>
      <c r="V26" s="66">
        <v>26.521740000000001</v>
      </c>
      <c r="W26" s="66">
        <v>1.22</v>
      </c>
      <c r="X26" s="66">
        <v>1.21</v>
      </c>
      <c r="Y26" s="66">
        <v>1.23</v>
      </c>
      <c r="Z26" s="66">
        <v>1.23</v>
      </c>
      <c r="AA26" s="66">
        <v>17880427601.700001</v>
      </c>
      <c r="AB26" s="66">
        <v>213.4</v>
      </c>
      <c r="AC26" s="65">
        <v>45108</v>
      </c>
      <c r="AD26" s="66">
        <v>375.44740000000002</v>
      </c>
      <c r="AE26" s="66">
        <v>45154</v>
      </c>
      <c r="AF26" s="66">
        <v>1.7589999999999999</v>
      </c>
      <c r="AG26" s="66"/>
      <c r="AH26" s="66"/>
      <c r="AI26" s="42">
        <f>INDEX(ILCO1309!T:T,MATCH(E26,ILCO1309!E:E,0))</f>
        <v>146.30680000000001</v>
      </c>
      <c r="AJ26" s="42">
        <f t="shared" si="0"/>
        <v>53669691.779990003</v>
      </c>
      <c r="AK26" s="89">
        <v>0.43915300000000002</v>
      </c>
      <c r="AL26" s="42">
        <f t="shared" si="1"/>
        <v>146.74595300000001</v>
      </c>
      <c r="AM26" s="43">
        <f>INDEX(ILCO1209!I:I,MATCH(E26,ILCO1209!E:E,0))</f>
        <v>12221183</v>
      </c>
      <c r="AN26" s="88">
        <f t="shared" si="2"/>
        <v>0</v>
      </c>
      <c r="AO26" s="42">
        <f>INDEX(ILCO1209!T:T,MATCH(E26,ILCO1209!E:E,0))</f>
        <v>144.06270000000001</v>
      </c>
      <c r="AP26" s="43">
        <f t="array" ref="AP26">VLOOKUP(B26&amp;E26,CHOOSE({1,2},ILCO1209!$B$6:$B$148&amp;ILCO1209!$E$6:$E$148,ILCO1209!$AT$6:$AT$148),2,0)</f>
        <v>3.2006773006087896E-2</v>
      </c>
      <c r="AQ26" s="76">
        <f t="shared" si="3"/>
        <v>1.862559149592502E-2</v>
      </c>
      <c r="AR26" s="77">
        <f t="shared" si="4"/>
        <v>5.9614507911419324E-4</v>
      </c>
      <c r="AT26" s="46" t="s">
        <v>226</v>
      </c>
      <c r="AU26" s="80">
        <f>SUM(AJ14:AJ200)</f>
        <v>408702954.08787996</v>
      </c>
      <c r="AV26" s="32"/>
    </row>
    <row r="27" spans="2:48">
      <c r="B27" s="61">
        <v>1</v>
      </c>
      <c r="C27" s="62">
        <v>45183</v>
      </c>
      <c r="D27" s="63" t="s">
        <v>200</v>
      </c>
      <c r="E27" s="61" t="s">
        <v>201</v>
      </c>
      <c r="F27" s="61" t="s">
        <v>52</v>
      </c>
      <c r="G27" s="61">
        <v>0.125</v>
      </c>
      <c r="H27" s="61" t="s">
        <v>202</v>
      </c>
      <c r="I27" s="64">
        <v>12446999</v>
      </c>
      <c r="J27" s="65">
        <v>45148</v>
      </c>
      <c r="K27" s="65">
        <v>45332</v>
      </c>
      <c r="L27" s="65">
        <v>45323</v>
      </c>
      <c r="M27" s="66">
        <v>0</v>
      </c>
      <c r="N27" s="66">
        <v>0.80978000000000006</v>
      </c>
      <c r="O27" s="66">
        <v>6.25E-2</v>
      </c>
      <c r="P27" s="66"/>
      <c r="Q27" s="66">
        <v>35</v>
      </c>
      <c r="R27" s="66">
        <v>1.5939999999999999E-2</v>
      </c>
      <c r="S27" s="66">
        <v>85.02</v>
      </c>
      <c r="T27" s="66">
        <v>113.99550000000001</v>
      </c>
      <c r="U27" s="66"/>
      <c r="V27" s="66">
        <v>17.904890000000002</v>
      </c>
      <c r="W27" s="66">
        <v>1.01</v>
      </c>
      <c r="X27" s="66">
        <v>1</v>
      </c>
      <c r="Y27" s="66">
        <v>1.02</v>
      </c>
      <c r="Z27" s="66">
        <v>1.03</v>
      </c>
      <c r="AA27" s="66">
        <v>14189012580.799999</v>
      </c>
      <c r="AB27" s="66">
        <v>280.0548</v>
      </c>
      <c r="AC27" s="65">
        <v>45108</v>
      </c>
      <c r="AD27" s="66">
        <v>375.44709999999998</v>
      </c>
      <c r="AE27" s="66">
        <v>45154</v>
      </c>
      <c r="AF27" s="66">
        <v>1.341</v>
      </c>
      <c r="AG27" s="66"/>
      <c r="AH27" s="66"/>
      <c r="AI27" s="42">
        <f>INDEX(ILCO1309!T:T,MATCH(E27,ILCO1309!E:E,0))</f>
        <v>113.99550000000001</v>
      </c>
      <c r="AJ27" s="42">
        <f t="shared" si="0"/>
        <v>0</v>
      </c>
      <c r="AK27" s="89"/>
      <c r="AL27" s="42">
        <f t="shared" si="1"/>
        <v>113.99550000000001</v>
      </c>
      <c r="AM27" s="43">
        <f>INDEX(ILCO1209!I:I,MATCH(E27,ILCO1209!E:E,0))</f>
        <v>12446999</v>
      </c>
      <c r="AN27" s="88">
        <f t="shared" si="2"/>
        <v>0</v>
      </c>
      <c r="AO27" s="42">
        <f>INDEX(ILCO1209!T:T,MATCH(E27,ILCO1209!E:E,0))</f>
        <v>112.408</v>
      </c>
      <c r="AP27" s="43">
        <f t="array" ref="AP27">VLOOKUP(B27&amp;E27,CHOOSE({1,2},ILCO1209!$B$6:$B$148&amp;ILCO1209!$E$6:$E$148,ILCO1209!$AT$6:$AT$148),2,0)</f>
        <v>2.5435430742696327E-2</v>
      </c>
      <c r="AQ27" s="76">
        <f t="shared" si="3"/>
        <v>1.4122660308874879E-2</v>
      </c>
      <c r="AR27" s="77">
        <f t="shared" si="4"/>
        <v>3.5921594818901328E-4</v>
      </c>
      <c r="AT27" s="46" t="s">
        <v>227</v>
      </c>
      <c r="AU27" s="90">
        <f>INDEX(ILIV1309!G:G,MATCH(B14,ILIV1309!C:C,0))</f>
        <v>409427851</v>
      </c>
    </row>
    <row r="28" spans="2:48">
      <c r="B28" s="61">
        <v>1</v>
      </c>
      <c r="C28" s="62">
        <v>45183</v>
      </c>
      <c r="D28" s="63" t="s">
        <v>76</v>
      </c>
      <c r="E28" s="61" t="s">
        <v>77</v>
      </c>
      <c r="F28" s="61" t="s">
        <v>52</v>
      </c>
      <c r="G28" s="61">
        <v>1.125</v>
      </c>
      <c r="H28" s="61" t="s">
        <v>78</v>
      </c>
      <c r="I28" s="64">
        <v>13065680</v>
      </c>
      <c r="J28" s="65">
        <v>45068</v>
      </c>
      <c r="K28" s="65">
        <v>45252</v>
      </c>
      <c r="L28" s="65">
        <v>45243</v>
      </c>
      <c r="M28" s="66">
        <v>0</v>
      </c>
      <c r="N28" s="66">
        <v>0.375</v>
      </c>
      <c r="O28" s="66">
        <v>0.5625</v>
      </c>
      <c r="P28" s="66"/>
      <c r="Q28" s="66">
        <v>115</v>
      </c>
      <c r="R28" s="66">
        <v>0.65264</v>
      </c>
      <c r="S28" s="66">
        <v>103.34</v>
      </c>
      <c r="T28" s="66">
        <v>192.4941</v>
      </c>
      <c r="U28" s="66"/>
      <c r="V28" s="66">
        <v>14.1875</v>
      </c>
      <c r="W28" s="66">
        <v>0.83</v>
      </c>
      <c r="X28" s="66">
        <v>0.82</v>
      </c>
      <c r="Y28" s="66">
        <v>0.84</v>
      </c>
      <c r="Z28" s="66">
        <v>0.85</v>
      </c>
      <c r="AA28" s="66">
        <v>25150657054.099998</v>
      </c>
      <c r="AB28" s="66">
        <v>202.24289999999999</v>
      </c>
      <c r="AC28" s="65">
        <v>45108</v>
      </c>
      <c r="AD28" s="66">
        <v>375.44569999999999</v>
      </c>
      <c r="AE28" s="66">
        <v>45154</v>
      </c>
      <c r="AF28" s="66">
        <v>1.8560000000000001</v>
      </c>
      <c r="AG28" s="66"/>
      <c r="AH28" s="66"/>
      <c r="AI28" s="42">
        <f>INDEX(ILCO1309!T:T,MATCH(E28,ILCO1309!E:E,0))</f>
        <v>192.4941</v>
      </c>
      <c r="AJ28" s="42">
        <f t="shared" si="0"/>
        <v>0</v>
      </c>
      <c r="AK28" s="89"/>
      <c r="AL28" s="42">
        <f t="shared" si="1"/>
        <v>192.4941</v>
      </c>
      <c r="AM28" s="43">
        <f>INDEX(ILCO1209!I:I,MATCH(E28,ILCO1209!E:E,0))</f>
        <v>13065680</v>
      </c>
      <c r="AN28" s="88">
        <f t="shared" si="2"/>
        <v>0</v>
      </c>
      <c r="AO28" s="42">
        <f>INDEX(ILCO1209!T:T,MATCH(E28,ILCO1209!E:E,0))</f>
        <v>190.5214</v>
      </c>
      <c r="AP28" s="43">
        <f t="array" ref="AP28">VLOOKUP(B28&amp;E28,CHOOSE({1,2},ILCO1209!$B$6:$B$148&amp;ILCO1209!$E$6:$E$148,ILCO1209!$AT$6:$AT$148),2,0)</f>
        <v>4.525357223013414E-2</v>
      </c>
      <c r="AQ28" s="76">
        <f t="shared" si="3"/>
        <v>1.0354217426493895E-2</v>
      </c>
      <c r="AR28" s="77">
        <f t="shared" si="4"/>
        <v>4.6856532619635508E-4</v>
      </c>
    </row>
    <row r="29" spans="2:48">
      <c r="B29" s="61">
        <v>1</v>
      </c>
      <c r="C29" s="62">
        <v>45183</v>
      </c>
      <c r="D29" s="63" t="s">
        <v>203</v>
      </c>
      <c r="E29" s="61" t="s">
        <v>204</v>
      </c>
      <c r="F29" s="61" t="s">
        <v>52</v>
      </c>
      <c r="G29" s="61">
        <v>0.125</v>
      </c>
      <c r="H29" s="61" t="s">
        <v>205</v>
      </c>
      <c r="I29" s="64">
        <v>9035399</v>
      </c>
      <c r="J29" s="65">
        <v>45007</v>
      </c>
      <c r="K29" s="65">
        <v>45191</v>
      </c>
      <c r="L29" s="65">
        <v>45364</v>
      </c>
      <c r="M29" s="66">
        <v>1</v>
      </c>
      <c r="N29" s="66">
        <v>4.3479999999999998E-2</v>
      </c>
      <c r="O29" s="66">
        <v>6.25E-2</v>
      </c>
      <c r="P29" s="66"/>
      <c r="Q29" s="66">
        <v>-8</v>
      </c>
      <c r="R29" s="66">
        <v>-3.47E-3</v>
      </c>
      <c r="S29" s="66">
        <v>73.98</v>
      </c>
      <c r="T29" s="66">
        <v>94.435699999999997</v>
      </c>
      <c r="U29" s="66"/>
      <c r="V29" s="66">
        <v>27.521740000000001</v>
      </c>
      <c r="W29" s="66">
        <v>1.22</v>
      </c>
      <c r="X29" s="66">
        <v>1.21</v>
      </c>
      <c r="Y29" s="66">
        <v>1.23</v>
      </c>
      <c r="Z29" s="66">
        <v>1.23</v>
      </c>
      <c r="AA29" s="66">
        <v>8532642303.8000002</v>
      </c>
      <c r="AB29" s="66">
        <v>294.11070000000001</v>
      </c>
      <c r="AC29" s="65">
        <v>45108</v>
      </c>
      <c r="AD29" s="66">
        <v>375.447</v>
      </c>
      <c r="AE29" s="66">
        <v>45154</v>
      </c>
      <c r="AF29" s="66">
        <v>1.2769999999999999</v>
      </c>
      <c r="AG29" s="66"/>
      <c r="AH29" s="66"/>
      <c r="AI29" s="42">
        <f>INDEX(ILCO1309!T:T,MATCH(E29,ILCO1309!E:E,0))</f>
        <v>94.435699999999997</v>
      </c>
      <c r="AJ29" s="42">
        <f t="shared" si="0"/>
        <v>6472611.5894099995</v>
      </c>
      <c r="AK29" s="89">
        <v>7.9658999999999994E-2</v>
      </c>
      <c r="AL29" s="42">
        <f t="shared" si="1"/>
        <v>94.515359000000004</v>
      </c>
      <c r="AM29" s="43">
        <f>INDEX(ILCO1209!I:I,MATCH(E29,ILCO1209!E:E,0))</f>
        <v>8125399</v>
      </c>
      <c r="AN29" s="88">
        <f t="shared" si="2"/>
        <v>910000</v>
      </c>
      <c r="AO29" s="42">
        <f>INDEX(ILCO1209!T:T,MATCH(E29,ILCO1209!E:E,0))</f>
        <v>92.656700000000001</v>
      </c>
      <c r="AP29" s="43">
        <f t="array" ref="AP29">VLOOKUP(B29&amp;E29,CHOOSE({1,2},ILCO1209!$B$6:$B$148&amp;ILCO1209!$E$6:$E$148,ILCO1209!$AT$6:$AT$148),2,0)</f>
        <v>1.3686688973454026E-2</v>
      </c>
      <c r="AQ29" s="76">
        <f t="shared" si="3"/>
        <v>2.005962871546263E-2</v>
      </c>
      <c r="AR29" s="77">
        <f t="shared" si="4"/>
        <v>2.7454989915150414E-4</v>
      </c>
      <c r="AT29" s="46" t="s">
        <v>225</v>
      </c>
      <c r="AU29" s="75">
        <f>AU26/AU19</f>
        <v>0.35847730380322201</v>
      </c>
      <c r="AV29" s="32"/>
    </row>
    <row r="30" spans="2:48">
      <c r="B30" s="61">
        <v>1</v>
      </c>
      <c r="C30" s="62">
        <v>45183</v>
      </c>
      <c r="D30" s="63" t="s">
        <v>91</v>
      </c>
      <c r="E30" s="61" t="s">
        <v>92</v>
      </c>
      <c r="F30" s="61" t="s">
        <v>52</v>
      </c>
      <c r="G30" s="61">
        <v>0.75</v>
      </c>
      <c r="H30" s="61" t="s">
        <v>93</v>
      </c>
      <c r="I30" s="64">
        <v>11686640</v>
      </c>
      <c r="J30" s="65">
        <v>45068</v>
      </c>
      <c r="K30" s="65">
        <v>45252</v>
      </c>
      <c r="L30" s="65">
        <v>45243</v>
      </c>
      <c r="M30" s="66">
        <v>0</v>
      </c>
      <c r="N30" s="66">
        <v>0.375</v>
      </c>
      <c r="O30" s="66">
        <v>0.375</v>
      </c>
      <c r="P30" s="66"/>
      <c r="Q30" s="66">
        <v>115</v>
      </c>
      <c r="R30" s="66">
        <v>0.42353000000000002</v>
      </c>
      <c r="S30" s="66">
        <v>89.74</v>
      </c>
      <c r="T30" s="66">
        <v>162.5891</v>
      </c>
      <c r="U30" s="66"/>
      <c r="V30" s="66">
        <v>24.1875</v>
      </c>
      <c r="W30" s="66">
        <v>1.22</v>
      </c>
      <c r="X30" s="66">
        <v>1.21</v>
      </c>
      <c r="Y30" s="66">
        <v>1.22</v>
      </c>
      <c r="Z30" s="66">
        <v>1.23</v>
      </c>
      <c r="AA30" s="66">
        <v>19001202104.799999</v>
      </c>
      <c r="AB30" s="66">
        <v>207.76669999999999</v>
      </c>
      <c r="AC30" s="65">
        <v>45108</v>
      </c>
      <c r="AD30" s="66">
        <v>375.4468</v>
      </c>
      <c r="AE30" s="66">
        <v>45154</v>
      </c>
      <c r="AF30" s="66">
        <v>1.8069999999999999</v>
      </c>
      <c r="AG30" s="66"/>
      <c r="AH30" s="66"/>
      <c r="AI30" s="42">
        <f>INDEX(ILCO1309!T:T,MATCH(E30,ILCO1309!E:E,0))</f>
        <v>162.5891</v>
      </c>
      <c r="AJ30" s="42">
        <f t="shared" si="0"/>
        <v>0</v>
      </c>
      <c r="AK30" s="89"/>
      <c r="AL30" s="42">
        <f t="shared" si="1"/>
        <v>162.5891</v>
      </c>
      <c r="AM30" s="43">
        <f>INDEX(ILCO1209!I:I,MATCH(E30,ILCO1209!E:E,0))</f>
        <v>11686640</v>
      </c>
      <c r="AN30" s="88">
        <f t="shared" si="2"/>
        <v>0</v>
      </c>
      <c r="AO30" s="42">
        <f>INDEX(ILCO1209!T:T,MATCH(E30,ILCO1209!E:E,0))</f>
        <v>159.9058</v>
      </c>
      <c r="AP30" s="43">
        <f t="array" ref="AP30">VLOOKUP(B30&amp;E30,CHOOSE({1,2},ILCO1209!$B$6:$B$148&amp;ILCO1209!$E$6:$E$148,ILCO1209!$AT$6:$AT$148),2,0)</f>
        <v>3.3972764177683426E-2</v>
      </c>
      <c r="AQ30" s="76">
        <f t="shared" si="3"/>
        <v>1.6780504522037276E-2</v>
      </c>
      <c r="AR30" s="77">
        <f t="shared" si="4"/>
        <v>5.700801229097227E-4</v>
      </c>
      <c r="AT30" s="46" t="s">
        <v>228</v>
      </c>
      <c r="AU30" s="85">
        <f>ILIV1309!K6</f>
        <v>0.35899999999999999</v>
      </c>
    </row>
    <row r="31" spans="2:48">
      <c r="B31" s="61">
        <v>1</v>
      </c>
      <c r="C31" s="62">
        <v>45183</v>
      </c>
      <c r="D31" s="63" t="s">
        <v>219</v>
      </c>
      <c r="E31" s="61" t="s">
        <v>220</v>
      </c>
      <c r="F31" s="61" t="s">
        <v>53</v>
      </c>
      <c r="G31" s="61">
        <v>2.5</v>
      </c>
      <c r="H31" s="61" t="s">
        <v>221</v>
      </c>
      <c r="I31" s="64">
        <v>6821210</v>
      </c>
      <c r="J31" s="65">
        <v>45124</v>
      </c>
      <c r="K31" s="65">
        <v>45308</v>
      </c>
      <c r="L31" s="65">
        <v>45299</v>
      </c>
      <c r="M31" s="66">
        <v>0</v>
      </c>
      <c r="N31" s="66">
        <v>0.67935000000000001</v>
      </c>
      <c r="O31" s="66">
        <v>1.25</v>
      </c>
      <c r="P31" s="66">
        <v>4.8032000000000004</v>
      </c>
      <c r="Q31" s="66">
        <v>59</v>
      </c>
      <c r="R31" s="66">
        <v>1.54016</v>
      </c>
      <c r="S31" s="66">
        <v>377.899</v>
      </c>
      <c r="T31" s="66">
        <v>379.43920000000003</v>
      </c>
      <c r="U31" s="66">
        <v>384.678</v>
      </c>
      <c r="V31" s="66">
        <v>0.83967000000000003</v>
      </c>
      <c r="W31" s="66">
        <v>1.18</v>
      </c>
      <c r="X31" s="66">
        <v>-1.63</v>
      </c>
      <c r="Y31" s="66">
        <v>2.36</v>
      </c>
      <c r="Z31" s="66">
        <v>4.17</v>
      </c>
      <c r="AA31" s="66">
        <v>25882341688.599998</v>
      </c>
      <c r="AB31" s="66">
        <v>97.667900000000003</v>
      </c>
      <c r="AC31" s="65">
        <v>45108</v>
      </c>
      <c r="AD31" s="66">
        <v>374.2</v>
      </c>
      <c r="AE31" s="66">
        <v>45154</v>
      </c>
      <c r="AF31" s="66">
        <v>3.831</v>
      </c>
      <c r="AG31" s="66">
        <v>0.33333000000000002</v>
      </c>
      <c r="AH31" s="66">
        <v>375.3</v>
      </c>
      <c r="AI31" s="42">
        <f>INDEX(ILCO1309!T:T,MATCH(E31,ILCO1309!E:E,0))</f>
        <v>379.43920000000003</v>
      </c>
      <c r="AJ31" s="42">
        <f t="shared" si="0"/>
        <v>0</v>
      </c>
      <c r="AK31" s="89"/>
      <c r="AL31" s="42">
        <f t="shared" si="1"/>
        <v>379.43920000000003</v>
      </c>
      <c r="AM31" s="43">
        <f>INDEX(ILCO1209!I:I,MATCH(E31,ILCO1209!E:E,0))</f>
        <v>6821210</v>
      </c>
      <c r="AN31" s="88">
        <f t="shared" si="2"/>
        <v>0</v>
      </c>
      <c r="AO31" s="42">
        <f>INDEX(ILCO1209!T:T,MATCH(E31,ILCO1209!E:E,0))</f>
        <v>379.04509999999999</v>
      </c>
      <c r="AP31" s="43">
        <f t="array" ref="AP31">VLOOKUP(B31&amp;E31,CHOOSE({1,2},ILCO1209!$B$6:$B$148&amp;ILCO1209!$E$6:$E$148,ILCO1209!$AT$6:$AT$148),2,0)</f>
        <v>4.700340180775834E-2</v>
      </c>
      <c r="AQ31" s="76">
        <f t="shared" si="3"/>
        <v>1.0397179649599408E-3</v>
      </c>
      <c r="AR31" s="77">
        <f t="shared" si="4"/>
        <v>4.8870281273756908E-5</v>
      </c>
      <c r="AT31" s="93" t="s">
        <v>230</v>
      </c>
      <c r="AU31" s="75">
        <f>AU29-AU30</f>
        <v>-5.2269619677797197E-4</v>
      </c>
    </row>
    <row r="32" spans="2:48">
      <c r="B32" s="61">
        <v>1</v>
      </c>
      <c r="C32" s="62">
        <v>45183</v>
      </c>
      <c r="D32" s="63" t="s">
        <v>106</v>
      </c>
      <c r="E32" s="61" t="s">
        <v>107</v>
      </c>
      <c r="F32" s="61" t="s">
        <v>52</v>
      </c>
      <c r="G32" s="61">
        <v>0.125</v>
      </c>
      <c r="H32" s="61" t="s">
        <v>108</v>
      </c>
      <c r="I32" s="64">
        <v>10953298</v>
      </c>
      <c r="J32" s="65">
        <v>45007</v>
      </c>
      <c r="K32" s="65">
        <v>45191</v>
      </c>
      <c r="L32" s="65">
        <v>45364</v>
      </c>
      <c r="M32" s="66">
        <v>1</v>
      </c>
      <c r="N32" s="66">
        <v>4.3479999999999998E-2</v>
      </c>
      <c r="O32" s="66">
        <v>6.25E-2</v>
      </c>
      <c r="P32" s="66"/>
      <c r="Q32" s="66">
        <v>-8</v>
      </c>
      <c r="R32" s="66">
        <v>-3.9899999999999996E-3</v>
      </c>
      <c r="S32" s="66">
        <v>70.709999999999994</v>
      </c>
      <c r="T32" s="66">
        <v>103.74460000000001</v>
      </c>
      <c r="U32" s="66"/>
      <c r="V32" s="66">
        <v>34.521740000000001</v>
      </c>
      <c r="W32" s="66">
        <v>1.1399999999999999</v>
      </c>
      <c r="X32" s="66">
        <v>1.1299999999999999</v>
      </c>
      <c r="Y32" s="66">
        <v>1.1399999999999999</v>
      </c>
      <c r="Z32" s="66">
        <v>1.1499999999999999</v>
      </c>
      <c r="AA32" s="66">
        <v>11363450085.200001</v>
      </c>
      <c r="AB32" s="66">
        <v>255.8871</v>
      </c>
      <c r="AC32" s="65">
        <v>45108</v>
      </c>
      <c r="AD32" s="66">
        <v>375.44779999999997</v>
      </c>
      <c r="AE32" s="66">
        <v>45154</v>
      </c>
      <c r="AF32" s="66">
        <v>1.4670000000000001</v>
      </c>
      <c r="AG32" s="66"/>
      <c r="AH32" s="66"/>
      <c r="AI32" s="42">
        <f>INDEX(ILCO1309!T:T,MATCH(E32,ILCO1309!E:E,0))</f>
        <v>103.74460000000001</v>
      </c>
      <c r="AJ32" s="42">
        <f t="shared" si="0"/>
        <v>10028730.11582</v>
      </c>
      <c r="AK32" s="89">
        <v>9.1559000000000001E-2</v>
      </c>
      <c r="AL32" s="42">
        <f t="shared" si="1"/>
        <v>103.83615900000001</v>
      </c>
      <c r="AM32" s="43">
        <f>INDEX(ILCO1209!I:I,MATCH(E32,ILCO1209!E:E,0))</f>
        <v>10953298</v>
      </c>
      <c r="AN32" s="88">
        <f t="shared" si="2"/>
        <v>0</v>
      </c>
      <c r="AO32" s="42">
        <f>INDEX(ILCO1209!T:T,MATCH(E32,ILCO1209!E:E,0))</f>
        <v>101.40479999999999</v>
      </c>
      <c r="AP32" s="43">
        <f t="array" ref="AP32">VLOOKUP(B32&amp;E32,CHOOSE({1,2},ILCO1209!$B$6:$B$148&amp;ILCO1209!$E$6:$E$148,ILCO1209!$AT$6:$AT$148),2,0)</f>
        <v>2.0192054827600964E-2</v>
      </c>
      <c r="AQ32" s="76">
        <f t="shared" si="3"/>
        <v>2.3976764413518925E-2</v>
      </c>
      <c r="AR32" s="77">
        <f t="shared" si="4"/>
        <v>4.8414014162624582E-4</v>
      </c>
      <c r="AT32"/>
      <c r="AU32"/>
    </row>
    <row r="33" spans="2:47">
      <c r="B33" s="61">
        <v>1</v>
      </c>
      <c r="C33" s="62">
        <v>45183</v>
      </c>
      <c r="D33" s="63" t="s">
        <v>222</v>
      </c>
      <c r="E33" s="61" t="s">
        <v>223</v>
      </c>
      <c r="F33" s="61" t="s">
        <v>52</v>
      </c>
      <c r="G33" s="61">
        <v>0.125</v>
      </c>
      <c r="H33" s="61" t="s">
        <v>221</v>
      </c>
      <c r="I33" s="64">
        <v>15243857</v>
      </c>
      <c r="J33" s="65">
        <v>45007</v>
      </c>
      <c r="K33" s="65">
        <v>45191</v>
      </c>
      <c r="L33" s="65">
        <v>45364</v>
      </c>
      <c r="M33" s="66">
        <v>1</v>
      </c>
      <c r="N33" s="66">
        <v>4.3479999999999998E-2</v>
      </c>
      <c r="O33" s="66">
        <v>6.25E-2</v>
      </c>
      <c r="P33" s="66"/>
      <c r="Q33" s="66">
        <v>-8</v>
      </c>
      <c r="R33" s="66">
        <v>-4.2100000000000002E-3</v>
      </c>
      <c r="S33" s="66">
        <v>98.64</v>
      </c>
      <c r="T33" s="66">
        <v>152.7645</v>
      </c>
      <c r="U33" s="66"/>
      <c r="V33" s="66">
        <v>0.52173999999999998</v>
      </c>
      <c r="W33" s="66">
        <v>1.66</v>
      </c>
      <c r="X33" s="66">
        <v>1.23</v>
      </c>
      <c r="Y33" s="66">
        <v>1.85</v>
      </c>
      <c r="Z33" s="66">
        <v>2.12</v>
      </c>
      <c r="AA33" s="66">
        <v>23287200621.900002</v>
      </c>
      <c r="AB33" s="66">
        <v>242.4194</v>
      </c>
      <c r="AC33" s="65">
        <v>45108</v>
      </c>
      <c r="AD33" s="66">
        <v>375.447</v>
      </c>
      <c r="AE33" s="66">
        <v>45154</v>
      </c>
      <c r="AF33" s="66">
        <v>1.5489999999999999</v>
      </c>
      <c r="AG33" s="66"/>
      <c r="AH33" s="66"/>
      <c r="AI33" s="42">
        <f>INDEX(ILCO1309!T:T,MATCH(E33,ILCO1309!E:E,0))</f>
        <v>152.7645</v>
      </c>
      <c r="AJ33" s="42">
        <f t="shared" si="0"/>
        <v>14732578.036219999</v>
      </c>
      <c r="AK33" s="89">
        <v>9.6645999999999996E-2</v>
      </c>
      <c r="AL33" s="42">
        <f t="shared" si="1"/>
        <v>152.86114599999999</v>
      </c>
      <c r="AM33" s="43">
        <f>INDEX(ILCO1209!I:I,MATCH(E33,ILCO1209!E:E,0))</f>
        <v>15243857</v>
      </c>
      <c r="AN33" s="88">
        <f t="shared" si="2"/>
        <v>0</v>
      </c>
      <c r="AO33" s="42">
        <f>INDEX(ILCO1209!T:T,MATCH(E33,ILCO1209!E:E,0))</f>
        <v>152.7448</v>
      </c>
      <c r="AP33" s="43">
        <f t="array" ref="AP33">VLOOKUP(B33&amp;E33,CHOOSE({1,2},ILCO1209!$B$6:$B$148&amp;ILCO1209!$E$6:$E$148,ILCO1209!$AT$6:$AT$148),2,0)</f>
        <v>4.232902147206026E-2</v>
      </c>
      <c r="AQ33" s="76">
        <f t="shared" si="3"/>
        <v>7.617018713566015E-4</v>
      </c>
      <c r="AR33" s="77">
        <f t="shared" si="4"/>
        <v>3.2242094867962065E-5</v>
      </c>
      <c r="AT33" s="46" t="s">
        <v>213</v>
      </c>
      <c r="AU33" s="75">
        <f>AU37*(AU23/(AU21-AU29))</f>
        <v>3813.7954533259931</v>
      </c>
    </row>
    <row r="34" spans="2:47">
      <c r="B34" s="61">
        <v>1</v>
      </c>
      <c r="C34" s="62">
        <v>45183</v>
      </c>
      <c r="D34" s="63">
        <v>3179082</v>
      </c>
      <c r="E34" s="61" t="s">
        <v>71</v>
      </c>
      <c r="F34" s="61" t="s">
        <v>53</v>
      </c>
      <c r="G34" s="61">
        <v>2</v>
      </c>
      <c r="H34" s="61" t="s">
        <v>72</v>
      </c>
      <c r="I34" s="64">
        <v>9083989</v>
      </c>
      <c r="J34" s="65">
        <v>45133</v>
      </c>
      <c r="K34" s="65">
        <v>45317</v>
      </c>
      <c r="L34" s="65">
        <v>45308</v>
      </c>
      <c r="M34" s="66">
        <v>0</v>
      </c>
      <c r="N34" s="66">
        <v>0.72826000000000002</v>
      </c>
      <c r="O34" s="66">
        <v>1</v>
      </c>
      <c r="P34" s="66">
        <v>2.1619000000000002</v>
      </c>
      <c r="Q34" s="66">
        <v>50</v>
      </c>
      <c r="R34" s="66">
        <v>0.58745999999999998</v>
      </c>
      <c r="S34" s="66">
        <v>241.97</v>
      </c>
      <c r="T34" s="66">
        <v>242.5575</v>
      </c>
      <c r="U34" s="66">
        <v>216.1429</v>
      </c>
      <c r="V34" s="66">
        <v>11.364129999999999</v>
      </c>
      <c r="W34" s="66">
        <v>0.61</v>
      </c>
      <c r="X34" s="66">
        <v>0.37</v>
      </c>
      <c r="Y34" s="66">
        <v>0.71</v>
      </c>
      <c r="Z34" s="66">
        <v>0.87</v>
      </c>
      <c r="AA34" s="66">
        <v>22033893310.900002</v>
      </c>
      <c r="AB34" s="66">
        <v>173.6</v>
      </c>
      <c r="AC34" s="65">
        <v>45108</v>
      </c>
      <c r="AD34" s="66">
        <v>374.2</v>
      </c>
      <c r="AE34" s="66">
        <v>45154</v>
      </c>
      <c r="AF34" s="66">
        <v>2.1560000000000001</v>
      </c>
      <c r="AG34" s="66">
        <v>0.33333000000000002</v>
      </c>
      <c r="AH34" s="66">
        <v>375.3</v>
      </c>
      <c r="AI34" s="42">
        <f>INDEX(ILCO1309!T:T,MATCH(E34,ILCO1309!E:E,0))</f>
        <v>242.5575</v>
      </c>
      <c r="AJ34" s="42">
        <f t="shared" si="0"/>
        <v>0</v>
      </c>
      <c r="AK34" s="89"/>
      <c r="AL34" s="42">
        <f t="shared" si="1"/>
        <v>242.5575</v>
      </c>
      <c r="AM34" s="43">
        <f>INDEX(ILCO1209!I:I,MATCH(E34,ILCO1209!E:E,0))</f>
        <v>9083989</v>
      </c>
      <c r="AN34" s="88">
        <f t="shared" si="2"/>
        <v>0</v>
      </c>
      <c r="AO34" s="42">
        <f>INDEX(ILCO1209!T:T,MATCH(E34,ILCO1209!E:E,0))</f>
        <v>240.70570000000001</v>
      </c>
      <c r="AP34" s="43">
        <f t="array" ref="AP34">VLOOKUP(B34&amp;E34,CHOOSE({1,2},ILCO1209!$B$6:$B$148&amp;ILCO1209!$E$6:$E$148,ILCO1209!$AT$6:$AT$148),2,0)</f>
        <v>3.9750265946328481E-2</v>
      </c>
      <c r="AQ34" s="76">
        <f t="shared" si="3"/>
        <v>7.6932120843005158E-3</v>
      </c>
      <c r="AR34" s="77">
        <f t="shared" si="4"/>
        <v>3.0580722633245355E-4</v>
      </c>
      <c r="AT34" s="46" t="s">
        <v>123</v>
      </c>
      <c r="AU34" s="85">
        <f>ILIV1309!T6</f>
        <v>3813.79</v>
      </c>
    </row>
    <row r="35" spans="2:47">
      <c r="B35" s="61">
        <v>1</v>
      </c>
      <c r="C35" s="62">
        <v>45183</v>
      </c>
      <c r="D35" s="63" t="s">
        <v>97</v>
      </c>
      <c r="E35" s="61" t="s">
        <v>98</v>
      </c>
      <c r="F35" s="61" t="s">
        <v>52</v>
      </c>
      <c r="G35" s="61">
        <v>0.25</v>
      </c>
      <c r="H35" s="61" t="s">
        <v>99</v>
      </c>
      <c r="I35" s="64">
        <v>12366020</v>
      </c>
      <c r="J35" s="65">
        <v>45007</v>
      </c>
      <c r="K35" s="65">
        <v>45191</v>
      </c>
      <c r="L35" s="65">
        <v>45364</v>
      </c>
      <c r="M35" s="66">
        <v>1</v>
      </c>
      <c r="N35" s="66">
        <v>4.3479999999999998E-2</v>
      </c>
      <c r="O35" s="66">
        <v>0.125</v>
      </c>
      <c r="P35" s="66"/>
      <c r="Q35" s="66">
        <v>-8</v>
      </c>
      <c r="R35" s="66">
        <v>-8.43E-3</v>
      </c>
      <c r="S35" s="66">
        <v>76.52</v>
      </c>
      <c r="T35" s="66">
        <v>118.6825</v>
      </c>
      <c r="U35" s="66"/>
      <c r="V35" s="66">
        <v>28.521740000000001</v>
      </c>
      <c r="W35" s="66">
        <v>1.21</v>
      </c>
      <c r="X35" s="66">
        <v>1.2</v>
      </c>
      <c r="Y35" s="66">
        <v>1.21</v>
      </c>
      <c r="Z35" s="66">
        <v>1.22</v>
      </c>
      <c r="AA35" s="66">
        <v>14676302583.5</v>
      </c>
      <c r="AB35" s="66">
        <v>242.05</v>
      </c>
      <c r="AC35" s="65">
        <v>45108</v>
      </c>
      <c r="AD35" s="66">
        <v>375.44619999999998</v>
      </c>
      <c r="AE35" s="66">
        <v>45154</v>
      </c>
      <c r="AF35" s="66">
        <v>1.5509999999999999</v>
      </c>
      <c r="AG35" s="66"/>
      <c r="AH35" s="66"/>
      <c r="AI35" s="42">
        <f>INDEX(ILCO1309!T:T,MATCH(E35,ILCO1309!E:E,0))</f>
        <v>118.6825</v>
      </c>
      <c r="AJ35" s="42">
        <f t="shared" si="0"/>
        <v>23938883.477200001</v>
      </c>
      <c r="AK35" s="89">
        <v>0.19358600000000001</v>
      </c>
      <c r="AL35" s="42">
        <f t="shared" si="1"/>
        <v>118.876086</v>
      </c>
      <c r="AM35" s="43">
        <f>INDEX(ILCO1209!I:I,MATCH(E35,ILCO1209!E:E,0))</f>
        <v>12366020</v>
      </c>
      <c r="AN35" s="88">
        <f t="shared" si="2"/>
        <v>0</v>
      </c>
      <c r="AO35" s="42">
        <f>INDEX(ILCO1209!T:T,MATCH(E35,ILCO1209!E:E,0))</f>
        <v>116.5557</v>
      </c>
      <c r="AP35" s="43">
        <f t="array" ref="AP35">VLOOKUP(B35&amp;E35,CHOOSE({1,2},ILCO1209!$B$6:$B$148&amp;ILCO1209!$E$6:$E$148,ILCO1209!$AT$6:$AT$148),2,0)</f>
        <v>2.6202366564480578E-2</v>
      </c>
      <c r="AQ35" s="76">
        <f t="shared" si="3"/>
        <v>1.9907958169355977E-2</v>
      </c>
      <c r="AR35" s="77">
        <f t="shared" si="4"/>
        <v>5.21635617503811E-4</v>
      </c>
      <c r="AT35" s="93" t="s">
        <v>230</v>
      </c>
      <c r="AU35" s="108">
        <f>AU33-AU34</f>
        <v>5.4533259931304201E-3</v>
      </c>
    </row>
    <row r="36" spans="2:47">
      <c r="B36" s="61">
        <v>1</v>
      </c>
      <c r="C36" s="62">
        <v>45183</v>
      </c>
      <c r="D36" s="63" t="s">
        <v>65</v>
      </c>
      <c r="E36" s="61" t="s">
        <v>66</v>
      </c>
      <c r="F36" s="61" t="s">
        <v>52</v>
      </c>
      <c r="G36" s="61">
        <v>1.25</v>
      </c>
      <c r="H36" s="61" t="s">
        <v>67</v>
      </c>
      <c r="I36" s="64">
        <v>14656667</v>
      </c>
      <c r="J36" s="65">
        <v>45068</v>
      </c>
      <c r="K36" s="65">
        <v>45252</v>
      </c>
      <c r="L36" s="65">
        <v>45243</v>
      </c>
      <c r="M36" s="66">
        <v>0</v>
      </c>
      <c r="N36" s="66">
        <v>0.375</v>
      </c>
      <c r="O36" s="66">
        <v>0.625</v>
      </c>
      <c r="P36" s="66"/>
      <c r="Q36" s="66">
        <v>115</v>
      </c>
      <c r="R36" s="66">
        <v>0.67544000000000004</v>
      </c>
      <c r="S36" s="66">
        <v>106.452</v>
      </c>
      <c r="T36" s="66">
        <v>184.74369999999999</v>
      </c>
      <c r="U36" s="66"/>
      <c r="V36" s="66">
        <v>9.1875</v>
      </c>
      <c r="W36" s="66">
        <v>0.47</v>
      </c>
      <c r="X36" s="66">
        <v>0.44</v>
      </c>
      <c r="Y36" s="66">
        <v>0.48</v>
      </c>
      <c r="Z36" s="66">
        <v>0.49</v>
      </c>
      <c r="AA36" s="66">
        <v>27077271805.5</v>
      </c>
      <c r="AB36" s="66">
        <v>217.13229999999999</v>
      </c>
      <c r="AC36" s="65">
        <v>45108</v>
      </c>
      <c r="AD36" s="66">
        <v>375.4477</v>
      </c>
      <c r="AE36" s="66">
        <v>45154</v>
      </c>
      <c r="AF36" s="66">
        <v>1.7290000000000001</v>
      </c>
      <c r="AG36" s="66"/>
      <c r="AH36" s="66"/>
      <c r="AI36" s="42">
        <f>INDEX(ILCO1309!T:T,MATCH(E36,ILCO1309!E:E,0))</f>
        <v>184.74369999999999</v>
      </c>
      <c r="AJ36" s="42">
        <f t="shared" si="0"/>
        <v>0</v>
      </c>
      <c r="AK36" s="89"/>
      <c r="AL36" s="42">
        <f t="shared" si="1"/>
        <v>184.74369999999999</v>
      </c>
      <c r="AM36" s="43">
        <f>INDEX(ILCO1209!I:I,MATCH(E36,ILCO1209!E:E,0))</f>
        <v>14656667</v>
      </c>
      <c r="AN36" s="88">
        <f t="shared" si="2"/>
        <v>0</v>
      </c>
      <c r="AO36" s="42">
        <f>INDEX(ILCO1209!T:T,MATCH(E36,ILCO1209!E:E,0))</f>
        <v>183.59880000000001</v>
      </c>
      <c r="AP36" s="43">
        <f t="array" ref="AP36">VLOOKUP(B36&amp;E36,CHOOSE({1,2},ILCO1209!$B$6:$B$148&amp;ILCO1209!$E$6:$E$148,ILCO1209!$AT$6:$AT$148),2,0)</f>
        <v>4.8919511723518216E-2</v>
      </c>
      <c r="AQ36" s="76">
        <f t="shared" si="3"/>
        <v>6.2358795373389508E-3</v>
      </c>
      <c r="AR36" s="77">
        <f t="shared" si="4"/>
        <v>3.0505618213330014E-4</v>
      </c>
      <c r="AT36"/>
      <c r="AU36"/>
    </row>
    <row r="37" spans="2:47">
      <c r="B37" s="61">
        <v>1</v>
      </c>
      <c r="C37" s="62">
        <v>45183</v>
      </c>
      <c r="D37" s="63" t="s">
        <v>68</v>
      </c>
      <c r="E37" s="61" t="s">
        <v>69</v>
      </c>
      <c r="F37" s="61" t="s">
        <v>52</v>
      </c>
      <c r="G37" s="61">
        <v>0.75</v>
      </c>
      <c r="H37" s="61" t="s">
        <v>70</v>
      </c>
      <c r="I37" s="64">
        <v>14570332</v>
      </c>
      <c r="J37" s="65">
        <v>45007</v>
      </c>
      <c r="K37" s="65">
        <v>45191</v>
      </c>
      <c r="L37" s="65">
        <v>45364</v>
      </c>
      <c r="M37" s="66">
        <v>1</v>
      </c>
      <c r="N37" s="66">
        <v>4.3479999999999998E-2</v>
      </c>
      <c r="O37" s="66">
        <v>0.375</v>
      </c>
      <c r="P37" s="66"/>
      <c r="Q37" s="66">
        <v>-8</v>
      </c>
      <c r="R37" s="66">
        <v>-2.6360000000000001E-2</v>
      </c>
      <c r="S37" s="66">
        <v>100.74</v>
      </c>
      <c r="T37" s="66">
        <v>162.84100000000001</v>
      </c>
      <c r="U37" s="66"/>
      <c r="V37" s="66">
        <v>10.521739999999999</v>
      </c>
      <c r="W37" s="66">
        <v>0.62</v>
      </c>
      <c r="X37" s="66">
        <v>0.6</v>
      </c>
      <c r="Y37" s="66">
        <v>0.63</v>
      </c>
      <c r="Z37" s="66">
        <v>0.64</v>
      </c>
      <c r="AA37" s="66">
        <v>23726475206.299999</v>
      </c>
      <c r="AB37" s="66">
        <v>232.22900000000001</v>
      </c>
      <c r="AC37" s="65">
        <v>45108</v>
      </c>
      <c r="AD37" s="66">
        <v>375.447</v>
      </c>
      <c r="AE37" s="66">
        <v>45154</v>
      </c>
      <c r="AF37" s="66">
        <v>1.617</v>
      </c>
      <c r="AG37" s="66"/>
      <c r="AH37" s="66"/>
      <c r="AI37" s="42">
        <f>INDEX(ILCO1309!T:T,MATCH(E37,ILCO1309!E:E,0))</f>
        <v>162.84100000000001</v>
      </c>
      <c r="AJ37" s="42">
        <f t="shared" si="0"/>
        <v>88196842.255759999</v>
      </c>
      <c r="AK37" s="89">
        <v>0.60531800000000002</v>
      </c>
      <c r="AL37" s="42">
        <f t="shared" si="1"/>
        <v>163.44631800000002</v>
      </c>
      <c r="AM37" s="43">
        <f>INDEX(ILCO1209!I:I,MATCH(E37,ILCO1209!E:E,0))</f>
        <v>14570332</v>
      </c>
      <c r="AN37" s="88">
        <f t="shared" si="2"/>
        <v>0</v>
      </c>
      <c r="AO37" s="42">
        <f>INDEX(ILCO1209!T:T,MATCH(E37,ILCO1209!E:E,0))</f>
        <v>162.1979</v>
      </c>
      <c r="AP37" s="43">
        <f t="array" ref="AP37">VLOOKUP(B37&amp;E37,CHOOSE({1,2},ILCO1209!$B$6:$B$148&amp;ILCO1209!$E$6:$E$148,ILCO1209!$AT$6:$AT$148),2,0)</f>
        <v>4.2962706927625126E-2</v>
      </c>
      <c r="AQ37" s="76">
        <f t="shared" si="3"/>
        <v>7.6968814022870813E-3</v>
      </c>
      <c r="AR37" s="77">
        <f t="shared" si="4"/>
        <v>3.3067885994314821E-4</v>
      </c>
      <c r="AT37" s="46" t="s">
        <v>124</v>
      </c>
      <c r="AU37" s="61">
        <f>ILIV1209!T6</f>
        <v>3769.56</v>
      </c>
    </row>
    <row r="38" spans="2:47">
      <c r="B38" s="61">
        <v>1</v>
      </c>
      <c r="C38" s="62">
        <v>45183</v>
      </c>
      <c r="D38" s="63" t="s">
        <v>109</v>
      </c>
      <c r="E38" s="61" t="s">
        <v>110</v>
      </c>
      <c r="F38" s="61" t="s">
        <v>52</v>
      </c>
      <c r="G38" s="61">
        <v>0.375</v>
      </c>
      <c r="H38" s="61" t="s">
        <v>111</v>
      </c>
      <c r="I38" s="64">
        <v>12479737</v>
      </c>
      <c r="J38" s="65">
        <v>45007</v>
      </c>
      <c r="K38" s="65">
        <v>45191</v>
      </c>
      <c r="L38" s="65">
        <v>45364</v>
      </c>
      <c r="M38" s="66">
        <v>1</v>
      </c>
      <c r="N38" s="66">
        <v>4.3479999999999998E-2</v>
      </c>
      <c r="O38" s="66">
        <v>0.1875</v>
      </c>
      <c r="P38" s="66"/>
      <c r="Q38" s="66">
        <v>-8</v>
      </c>
      <c r="R38" s="66">
        <v>-1.298E-2</v>
      </c>
      <c r="S38" s="66">
        <v>77.44</v>
      </c>
      <c r="T38" s="66">
        <v>123.27379999999999</v>
      </c>
      <c r="U38" s="66"/>
      <c r="V38" s="66">
        <v>38.521740000000001</v>
      </c>
      <c r="W38" s="66">
        <v>1.08</v>
      </c>
      <c r="X38" s="66">
        <v>1.07</v>
      </c>
      <c r="Y38" s="66">
        <v>1.08</v>
      </c>
      <c r="Z38" s="66">
        <v>1.08</v>
      </c>
      <c r="AA38" s="66">
        <v>15384249112</v>
      </c>
      <c r="AB38" s="66">
        <v>235.82900000000001</v>
      </c>
      <c r="AC38" s="65">
        <v>45108</v>
      </c>
      <c r="AD38" s="66">
        <v>375.44690000000003</v>
      </c>
      <c r="AE38" s="66">
        <v>45154</v>
      </c>
      <c r="AF38" s="66">
        <v>1.5920000000000001</v>
      </c>
      <c r="AG38" s="66"/>
      <c r="AH38" s="66"/>
      <c r="AI38" s="42">
        <f>INDEX(ILCO1309!T:T,MATCH(E38,ILCO1309!E:E,0))</f>
        <v>123.27379999999999</v>
      </c>
      <c r="AJ38" s="42">
        <f t="shared" si="0"/>
        <v>37194483.357429996</v>
      </c>
      <c r="AK38" s="89">
        <v>0.298039</v>
      </c>
      <c r="AL38" s="42">
        <f t="shared" si="1"/>
        <v>123.571839</v>
      </c>
      <c r="AM38" s="43">
        <f>INDEX(ILCO1209!I:I,MATCH(E38,ILCO1209!E:E,0))</f>
        <v>12479737</v>
      </c>
      <c r="AN38" s="88">
        <f t="shared" si="2"/>
        <v>0</v>
      </c>
      <c r="AO38" s="42">
        <f>INDEX(ILCO1209!T:T,MATCH(E38,ILCO1209!E:E,0))</f>
        <v>120.53749999999999</v>
      </c>
      <c r="AP38" s="43">
        <f t="array" ref="AP38">VLOOKUP(B38&amp;E38,CHOOSE({1,2},ILCO1209!$B$6:$B$148&amp;ILCO1209!$E$6:$E$148,ILCO1209!$AT$6:$AT$148),2,0)</f>
        <v>2.7346677439791221E-2</v>
      </c>
      <c r="AQ38" s="76">
        <f t="shared" si="3"/>
        <v>2.5173402468111616E-2</v>
      </c>
      <c r="AR38" s="77">
        <f t="shared" si="4"/>
        <v>6.8840891735749254E-4</v>
      </c>
      <c r="AT38"/>
      <c r="AU38"/>
    </row>
    <row r="39" spans="2:47">
      <c r="B39" s="61">
        <v>1</v>
      </c>
      <c r="C39" s="62">
        <v>45183</v>
      </c>
      <c r="D39" s="63" t="s">
        <v>100</v>
      </c>
      <c r="E39" s="61" t="s">
        <v>101</v>
      </c>
      <c r="F39" s="61" t="s">
        <v>52</v>
      </c>
      <c r="G39" s="61">
        <v>1.25</v>
      </c>
      <c r="H39" s="61" t="s">
        <v>102</v>
      </c>
      <c r="I39" s="64">
        <v>10169196</v>
      </c>
      <c r="J39" s="65">
        <v>45068</v>
      </c>
      <c r="K39" s="65">
        <v>45252</v>
      </c>
      <c r="L39" s="65">
        <v>45243</v>
      </c>
      <c r="M39" s="66">
        <v>0</v>
      </c>
      <c r="N39" s="66">
        <v>0.375</v>
      </c>
      <c r="O39" s="66">
        <v>0.625</v>
      </c>
      <c r="P39" s="66"/>
      <c r="Q39" s="66">
        <v>115</v>
      </c>
      <c r="R39" s="66">
        <v>0.76305000000000001</v>
      </c>
      <c r="S39" s="66">
        <v>101.56</v>
      </c>
      <c r="T39" s="66">
        <v>199.1524</v>
      </c>
      <c r="U39" s="66"/>
      <c r="V39" s="66">
        <v>32.1875</v>
      </c>
      <c r="W39" s="66">
        <v>1.17</v>
      </c>
      <c r="X39" s="66">
        <v>1.1599999999999999</v>
      </c>
      <c r="Y39" s="66">
        <v>1.17</v>
      </c>
      <c r="Z39" s="66">
        <v>1.18</v>
      </c>
      <c r="AA39" s="66">
        <v>20252196866.900002</v>
      </c>
      <c r="AB39" s="66">
        <v>192.2</v>
      </c>
      <c r="AC39" s="65">
        <v>45108</v>
      </c>
      <c r="AD39" s="66">
        <v>375.44729999999998</v>
      </c>
      <c r="AE39" s="66">
        <v>45154</v>
      </c>
      <c r="AF39" s="66">
        <v>1.9530000000000001</v>
      </c>
      <c r="AG39" s="66"/>
      <c r="AH39" s="66"/>
      <c r="AI39" s="42">
        <f>INDEX(ILCO1309!T:T,MATCH(E39,ILCO1309!E:E,0))</f>
        <v>199.1524</v>
      </c>
      <c r="AJ39" s="42">
        <f t="shared" si="0"/>
        <v>0</v>
      </c>
      <c r="AK39" s="89"/>
      <c r="AL39" s="42">
        <f t="shared" si="1"/>
        <v>199.1524</v>
      </c>
      <c r="AM39" s="43">
        <f>INDEX(ILCO1209!I:I,MATCH(E39,ILCO1209!E:E,0))</f>
        <v>10169196</v>
      </c>
      <c r="AN39" s="88">
        <f t="shared" si="2"/>
        <v>0</v>
      </c>
      <c r="AO39" s="42">
        <f>INDEX(ILCO1209!T:T,MATCH(E39,ILCO1209!E:E,0))</f>
        <v>195.41370000000001</v>
      </c>
      <c r="AP39" s="43">
        <f t="array" ref="AP39">VLOOKUP(B39&amp;E39,CHOOSE({1,2},ILCO1209!$B$6:$B$148&amp;ILCO1209!$E$6:$E$148,ILCO1209!$AT$6:$AT$148),2,0)</f>
        <v>3.6125891785319698E-2</v>
      </c>
      <c r="AQ39" s="76">
        <f t="shared" si="3"/>
        <v>1.9132230749430601E-2</v>
      </c>
      <c r="AR39" s="77">
        <f t="shared" si="4"/>
        <v>6.9116889766569593E-4</v>
      </c>
      <c r="AT39" s="46" t="s">
        <v>232</v>
      </c>
      <c r="AU39" s="96">
        <f>AU33/AU37-1</f>
        <v>1.1734911588088037E-2</v>
      </c>
    </row>
    <row r="40" spans="2:47">
      <c r="B40" s="61">
        <v>1</v>
      </c>
      <c r="C40" s="62">
        <v>45183</v>
      </c>
      <c r="D40" s="63" t="s">
        <v>73</v>
      </c>
      <c r="E40" s="61" t="s">
        <v>74</v>
      </c>
      <c r="F40" s="61" t="s">
        <v>52</v>
      </c>
      <c r="G40" s="61">
        <v>0.125</v>
      </c>
      <c r="H40" s="61" t="s">
        <v>75</v>
      </c>
      <c r="I40" s="64">
        <v>13904709</v>
      </c>
      <c r="J40" s="65">
        <v>45068</v>
      </c>
      <c r="K40" s="65">
        <v>45252</v>
      </c>
      <c r="L40" s="65">
        <v>45243</v>
      </c>
      <c r="M40" s="66">
        <v>0</v>
      </c>
      <c r="N40" s="66">
        <v>0.375</v>
      </c>
      <c r="O40" s="66">
        <v>6.25E-2</v>
      </c>
      <c r="P40" s="66"/>
      <c r="Q40" s="66">
        <v>115</v>
      </c>
      <c r="R40" s="66">
        <v>5.6399999999999999E-2</v>
      </c>
      <c r="S40" s="66">
        <v>91.48</v>
      </c>
      <c r="T40" s="66">
        <v>132.14619999999999</v>
      </c>
      <c r="U40" s="66"/>
      <c r="V40" s="66">
        <v>13.1875</v>
      </c>
      <c r="W40" s="66">
        <v>0.76</v>
      </c>
      <c r="X40" s="66">
        <v>0.75</v>
      </c>
      <c r="Y40" s="66">
        <v>0.77</v>
      </c>
      <c r="Z40" s="66">
        <v>0.78</v>
      </c>
      <c r="AA40" s="66">
        <v>18374545221.400002</v>
      </c>
      <c r="AB40" s="66">
        <v>260.01940000000002</v>
      </c>
      <c r="AC40" s="65">
        <v>45108</v>
      </c>
      <c r="AD40" s="66">
        <v>375.44709999999998</v>
      </c>
      <c r="AE40" s="66">
        <v>45154</v>
      </c>
      <c r="AF40" s="66">
        <v>1.444</v>
      </c>
      <c r="AG40" s="66"/>
      <c r="AH40" s="66"/>
      <c r="AI40" s="42">
        <f>INDEX(ILCO1309!T:T,MATCH(E40,ILCO1309!E:E,0))</f>
        <v>132.14619999999999</v>
      </c>
      <c r="AJ40" s="42">
        <f t="shared" si="0"/>
        <v>0</v>
      </c>
      <c r="AK40" s="89"/>
      <c r="AL40" s="42">
        <f t="shared" si="1"/>
        <v>132.14619999999999</v>
      </c>
      <c r="AM40" s="43">
        <f>INDEX(ILCO1209!I:I,MATCH(E40,ILCO1209!E:E,0))</f>
        <v>13904709</v>
      </c>
      <c r="AN40" s="88">
        <f t="shared" si="2"/>
        <v>0</v>
      </c>
      <c r="AO40" s="42">
        <f>INDEX(ILCO1209!T:T,MATCH(E40,ILCO1209!E:E,0))</f>
        <v>130.81379999999999</v>
      </c>
      <c r="AP40" s="43">
        <f t="array" ref="AP40">VLOOKUP(B40&amp;E40,CHOOSE({1,2},ILCO1209!$B$6:$B$148&amp;ILCO1209!$E$6:$E$148,ILCO1209!$AT$6:$AT$148),2,0)</f>
        <v>3.3066823421271645E-2</v>
      </c>
      <c r="AQ40" s="76">
        <f t="shared" si="3"/>
        <v>1.0185469728728913E-2</v>
      </c>
      <c r="AR40" s="77">
        <f t="shared" si="4"/>
        <v>3.3680112898258656E-4</v>
      </c>
      <c r="AT40" s="46" t="s">
        <v>118</v>
      </c>
      <c r="AU40" s="97">
        <f>SUM(AR14:AR48)</f>
        <v>1.1713645287267569E-2</v>
      </c>
    </row>
    <row r="41" spans="2:47">
      <c r="B41" s="61">
        <v>1</v>
      </c>
      <c r="C41" s="62">
        <v>45183</v>
      </c>
      <c r="D41" s="63" t="s">
        <v>82</v>
      </c>
      <c r="E41" s="61" t="s">
        <v>83</v>
      </c>
      <c r="F41" s="61" t="s">
        <v>52</v>
      </c>
      <c r="G41" s="61">
        <v>0.625</v>
      </c>
      <c r="H41" s="61" t="s">
        <v>84</v>
      </c>
      <c r="I41" s="64">
        <v>12559257</v>
      </c>
      <c r="J41" s="65">
        <v>45068</v>
      </c>
      <c r="K41" s="65">
        <v>45252</v>
      </c>
      <c r="L41" s="65">
        <v>45243</v>
      </c>
      <c r="M41" s="66">
        <v>0</v>
      </c>
      <c r="N41" s="66">
        <v>0.375</v>
      </c>
      <c r="O41" s="66">
        <v>0.3125</v>
      </c>
      <c r="P41" s="66"/>
      <c r="Q41" s="66">
        <v>115</v>
      </c>
      <c r="R41" s="66">
        <v>0.34514</v>
      </c>
      <c r="S41" s="66">
        <v>91.9</v>
      </c>
      <c r="T41" s="66">
        <v>162.74160000000001</v>
      </c>
      <c r="U41" s="66"/>
      <c r="V41" s="66">
        <v>19.1875</v>
      </c>
      <c r="W41" s="66">
        <v>1.06</v>
      </c>
      <c r="X41" s="66">
        <v>1.05</v>
      </c>
      <c r="Y41" s="66">
        <v>1.07</v>
      </c>
      <c r="Z41" s="66">
        <v>1.08</v>
      </c>
      <c r="AA41" s="66">
        <v>20439139145.099998</v>
      </c>
      <c r="AB41" s="66">
        <v>212.46449999999999</v>
      </c>
      <c r="AC41" s="65">
        <v>45108</v>
      </c>
      <c r="AD41" s="66">
        <v>375.4461</v>
      </c>
      <c r="AE41" s="66">
        <v>45154</v>
      </c>
      <c r="AF41" s="66">
        <v>1.7669999999999999</v>
      </c>
      <c r="AG41" s="66"/>
      <c r="AH41" s="66"/>
      <c r="AI41" s="42">
        <f>INDEX(ILCO1309!T:T,MATCH(E41,ILCO1309!E:E,0))</f>
        <v>162.74160000000001</v>
      </c>
      <c r="AJ41" s="42">
        <f t="shared" si="0"/>
        <v>0</v>
      </c>
      <c r="AK41" s="89"/>
      <c r="AL41" s="42">
        <f t="shared" si="1"/>
        <v>162.74160000000001</v>
      </c>
      <c r="AM41" s="43">
        <f>INDEX(ILCO1209!I:I,MATCH(E41,ILCO1209!E:E,0))</f>
        <v>12559257</v>
      </c>
      <c r="AN41" s="88">
        <f t="shared" si="2"/>
        <v>0</v>
      </c>
      <c r="AO41" s="42">
        <f>INDEX(ILCO1209!T:T,MATCH(E41,ILCO1209!E:E,0))</f>
        <v>160.4555</v>
      </c>
      <c r="AP41" s="43">
        <f t="array" ref="AP41">VLOOKUP(B41&amp;E41,CHOOSE({1,2},ILCO1209!$B$6:$B$148&amp;ILCO1209!$E$6:$E$148,ILCO1209!$AT$6:$AT$148),2,0)</f>
        <v>3.6634948968177317E-2</v>
      </c>
      <c r="AQ41" s="76">
        <f t="shared" si="3"/>
        <v>1.424756396633331E-2</v>
      </c>
      <c r="AR41" s="77">
        <f t="shared" si="4"/>
        <v>5.219587788274628E-4</v>
      </c>
      <c r="AT41" s="93" t="s">
        <v>230</v>
      </c>
      <c r="AU41" s="94">
        <f>AU39-AU40</f>
        <v>2.1266300820468181E-5</v>
      </c>
    </row>
    <row r="42" spans="2:47">
      <c r="B42" s="61">
        <v>1</v>
      </c>
      <c r="C42" s="62">
        <v>45183</v>
      </c>
      <c r="D42" s="63" t="s">
        <v>206</v>
      </c>
      <c r="E42" s="61" t="s">
        <v>207</v>
      </c>
      <c r="F42" s="61" t="s">
        <v>52</v>
      </c>
      <c r="G42" s="61">
        <v>0.125</v>
      </c>
      <c r="H42" s="61" t="s">
        <v>208</v>
      </c>
      <c r="I42" s="64">
        <v>9430074</v>
      </c>
      <c r="J42" s="65">
        <v>45007</v>
      </c>
      <c r="K42" s="65">
        <v>45191</v>
      </c>
      <c r="L42" s="65">
        <v>45364</v>
      </c>
      <c r="M42" s="66">
        <v>1</v>
      </c>
      <c r="N42" s="66">
        <v>4.3479999999999998E-2</v>
      </c>
      <c r="O42" s="66">
        <v>6.25E-2</v>
      </c>
      <c r="P42" s="66"/>
      <c r="Q42" s="66">
        <v>-8</v>
      </c>
      <c r="R42" s="66">
        <v>-3.4399999999999999E-3</v>
      </c>
      <c r="S42" s="66">
        <v>87.47</v>
      </c>
      <c r="T42" s="66">
        <v>110.6724</v>
      </c>
      <c r="U42" s="66"/>
      <c r="V42" s="66">
        <v>15.521739999999999</v>
      </c>
      <c r="W42" s="66">
        <v>0.96</v>
      </c>
      <c r="X42" s="66">
        <v>0.95</v>
      </c>
      <c r="Y42" s="66">
        <v>0.97</v>
      </c>
      <c r="Z42" s="66">
        <v>0.98</v>
      </c>
      <c r="AA42" s="66">
        <v>10436484756</v>
      </c>
      <c r="AB42" s="66">
        <v>296.72579999999999</v>
      </c>
      <c r="AC42" s="65">
        <v>45108</v>
      </c>
      <c r="AD42" s="66">
        <v>375.44720000000001</v>
      </c>
      <c r="AE42" s="66">
        <v>45154</v>
      </c>
      <c r="AF42" s="66">
        <v>1.2649999999999999</v>
      </c>
      <c r="AG42" s="66"/>
      <c r="AH42" s="66"/>
      <c r="AI42" s="42">
        <f>INDEX(ILCO1309!T:T,MATCH(E42,ILCO1309!E:E,0))</f>
        <v>110.6724</v>
      </c>
      <c r="AJ42" s="42">
        <f t="shared" si="0"/>
        <v>7445797.8289200002</v>
      </c>
      <c r="AK42" s="89">
        <v>7.8958E-2</v>
      </c>
      <c r="AL42" s="42">
        <f t="shared" si="1"/>
        <v>110.751358</v>
      </c>
      <c r="AM42" s="43">
        <f>INDEX(ILCO1209!I:I,MATCH(E42,ILCO1209!E:E,0))</f>
        <v>9430074</v>
      </c>
      <c r="AN42" s="88">
        <f t="shared" si="2"/>
        <v>0</v>
      </c>
      <c r="AO42" s="42">
        <f>INDEX(ILCO1209!T:T,MATCH(E42,ILCO1209!E:E,0))</f>
        <v>109.3175</v>
      </c>
      <c r="AP42" s="43">
        <f t="array" ref="AP42">VLOOKUP(B42&amp;E42,CHOOSE({1,2},ILCO1209!$B$6:$B$148&amp;ILCO1209!$E$6:$E$148,ILCO1209!$AT$6:$AT$148),2,0)</f>
        <v>1.8740529022800809E-2</v>
      </c>
      <c r="AQ42" s="76">
        <f t="shared" si="3"/>
        <v>1.311645436458031E-2</v>
      </c>
      <c r="AR42" s="77">
        <f t="shared" si="4"/>
        <v>2.4580929369565963E-4</v>
      </c>
      <c r="AT42"/>
      <c r="AU42"/>
    </row>
    <row r="43" spans="2:47">
      <c r="B43" s="61">
        <v>1</v>
      </c>
      <c r="C43" s="62">
        <v>45183</v>
      </c>
      <c r="D43" s="63" t="s">
        <v>209</v>
      </c>
      <c r="E43" s="61" t="s">
        <v>210</v>
      </c>
      <c r="F43" s="61" t="s">
        <v>52</v>
      </c>
      <c r="G43" s="61">
        <v>0.625</v>
      </c>
      <c r="H43" s="61" t="s">
        <v>211</v>
      </c>
      <c r="I43" s="64">
        <v>8000000</v>
      </c>
      <c r="J43" s="65">
        <v>45043</v>
      </c>
      <c r="K43" s="65">
        <v>45191</v>
      </c>
      <c r="L43" s="65">
        <v>45364</v>
      </c>
      <c r="M43" s="66">
        <v>1</v>
      </c>
      <c r="N43" s="66">
        <v>4.3479999999999998E-2</v>
      </c>
      <c r="O43" s="66">
        <v>0.3125</v>
      </c>
      <c r="P43" s="66"/>
      <c r="Q43" s="66">
        <v>-8</v>
      </c>
      <c r="R43" s="66">
        <v>-1.4019999999999999E-2</v>
      </c>
      <c r="S43" s="66">
        <v>88.86</v>
      </c>
      <c r="T43" s="66">
        <v>91.655699999999996</v>
      </c>
      <c r="U43" s="66"/>
      <c r="V43" s="66">
        <v>21.521740000000001</v>
      </c>
      <c r="W43" s="66">
        <v>1.19</v>
      </c>
      <c r="X43" s="66">
        <v>1.17</v>
      </c>
      <c r="Y43" s="66">
        <v>1.19</v>
      </c>
      <c r="Z43" s="66">
        <v>1.2</v>
      </c>
      <c r="AA43" s="66">
        <v>7332458929.8999996</v>
      </c>
      <c r="AB43" s="66">
        <v>363.94</v>
      </c>
      <c r="AC43" s="65">
        <v>45108</v>
      </c>
      <c r="AD43" s="66">
        <v>375.44779999999997</v>
      </c>
      <c r="AE43" s="66">
        <v>45154</v>
      </c>
      <c r="AF43" s="66">
        <v>1.032</v>
      </c>
      <c r="AG43" s="66"/>
      <c r="AH43" s="66"/>
      <c r="AI43" s="42">
        <f>INDEX(ILCO1309!T:T,MATCH(E43,ILCO1309!E:E,0))</f>
        <v>91.655699999999996</v>
      </c>
      <c r="AJ43" s="42">
        <f t="shared" si="0"/>
        <v>20711920</v>
      </c>
      <c r="AK43" s="89">
        <v>0.25889899999999999</v>
      </c>
      <c r="AL43" s="42">
        <f t="shared" si="1"/>
        <v>91.914598999999995</v>
      </c>
      <c r="AM43" s="43">
        <f>INDEX(ILCO1209!I:I,MATCH(E43,ILCO1209!E:E,0))</f>
        <v>8000000</v>
      </c>
      <c r="AN43" s="88">
        <f t="shared" si="2"/>
        <v>0</v>
      </c>
      <c r="AO43" s="42">
        <f>INDEX(ILCO1209!T:T,MATCH(E43,ILCO1209!E:E,0))</f>
        <v>90.476200000000006</v>
      </c>
      <c r="AP43" s="43">
        <f t="array" ref="AP43">VLOOKUP(B43&amp;E43,CHOOSE({1,2},ILCO1209!$B$6:$B$148&amp;ILCO1209!$E$6:$E$148,ILCO1209!$AT$6:$AT$148),2,0)</f>
        <v>1.3158354715718844E-2</v>
      </c>
      <c r="AQ43" s="76">
        <f t="shared" si="3"/>
        <v>1.5898092537042885E-2</v>
      </c>
      <c r="AR43" s="77">
        <f t="shared" si="4"/>
        <v>2.0919274090573281E-4</v>
      </c>
      <c r="AT43"/>
      <c r="AU43"/>
    </row>
    <row r="44" spans="2:47">
      <c r="B44" s="61">
        <v>1</v>
      </c>
      <c r="C44" s="62">
        <v>45183</v>
      </c>
      <c r="D44" s="63" t="s">
        <v>85</v>
      </c>
      <c r="E44" s="61" t="s">
        <v>86</v>
      </c>
      <c r="F44" s="61" t="s">
        <v>52</v>
      </c>
      <c r="G44" s="61">
        <v>0.125</v>
      </c>
      <c r="H44" s="61" t="s">
        <v>87</v>
      </c>
      <c r="I44" s="64">
        <v>15725522</v>
      </c>
      <c r="J44" s="65">
        <v>45007</v>
      </c>
      <c r="K44" s="65">
        <v>45191</v>
      </c>
      <c r="L44" s="65">
        <v>45364</v>
      </c>
      <c r="M44" s="66">
        <v>1</v>
      </c>
      <c r="N44" s="66">
        <v>4.3479999999999998E-2</v>
      </c>
      <c r="O44" s="66">
        <v>6.25E-2</v>
      </c>
      <c r="P44" s="66"/>
      <c r="Q44" s="66">
        <v>-8</v>
      </c>
      <c r="R44" s="66">
        <v>-4.2100000000000002E-3</v>
      </c>
      <c r="S44" s="66">
        <v>80.73</v>
      </c>
      <c r="T44" s="66">
        <v>125.0248</v>
      </c>
      <c r="U44" s="66"/>
      <c r="V44" s="66">
        <v>20.521740000000001</v>
      </c>
      <c r="W44" s="66">
        <v>1.1599999999999999</v>
      </c>
      <c r="X44" s="66">
        <v>1.1499999999999999</v>
      </c>
      <c r="Y44" s="66">
        <v>1.1599999999999999</v>
      </c>
      <c r="Z44" s="66">
        <v>1.17</v>
      </c>
      <c r="AA44" s="66">
        <v>19660796830</v>
      </c>
      <c r="AB44" s="66">
        <v>242.42259999999999</v>
      </c>
      <c r="AC44" s="65">
        <v>45108</v>
      </c>
      <c r="AD44" s="66">
        <v>375.44709999999998</v>
      </c>
      <c r="AE44" s="66">
        <v>45154</v>
      </c>
      <c r="AF44" s="66">
        <v>1.5489999999999999</v>
      </c>
      <c r="AG44" s="66"/>
      <c r="AH44" s="66"/>
      <c r="AI44" s="42">
        <f>INDEX(ILCO1309!T:T,MATCH(E44,ILCO1309!E:E,0))</f>
        <v>125.0248</v>
      </c>
      <c r="AJ44" s="42">
        <f t="shared" si="0"/>
        <v>15197773.481679998</v>
      </c>
      <c r="AK44" s="89">
        <v>9.6643999999999994E-2</v>
      </c>
      <c r="AL44" s="42">
        <f t="shared" si="1"/>
        <v>125.121444</v>
      </c>
      <c r="AM44" s="43">
        <f>INDEX(ILCO1209!I:I,MATCH(E44,ILCO1209!E:E,0))</f>
        <v>15725522</v>
      </c>
      <c r="AN44" s="88">
        <f t="shared" si="2"/>
        <v>0</v>
      </c>
      <c r="AO44" s="42">
        <f>INDEX(ILCO1209!T:T,MATCH(E44,ILCO1209!E:E,0))</f>
        <v>123.178</v>
      </c>
      <c r="AP44" s="43">
        <f t="array" ref="AP44">VLOOKUP(B44&amp;E44,CHOOSE({1,2},ILCO1209!$B$6:$B$148&amp;ILCO1209!$E$6:$E$148,ILCO1209!$AT$6:$AT$148),2,0)</f>
        <v>3.5213992451541686E-2</v>
      </c>
      <c r="AQ44" s="76">
        <f t="shared" si="3"/>
        <v>1.5777525207423482E-2</v>
      </c>
      <c r="AR44" s="77">
        <f t="shared" si="4"/>
        <v>5.5558965355821915E-4</v>
      </c>
      <c r="AT44"/>
      <c r="AU44"/>
    </row>
    <row r="45" spans="2:47">
      <c r="B45" s="61">
        <v>1</v>
      </c>
      <c r="C45" s="62">
        <v>45183</v>
      </c>
      <c r="D45" s="63" t="s">
        <v>60</v>
      </c>
      <c r="E45" s="61" t="s">
        <v>61</v>
      </c>
      <c r="F45" s="61" t="s">
        <v>52</v>
      </c>
      <c r="G45" s="61">
        <v>0.125</v>
      </c>
      <c r="H45" s="61" t="s">
        <v>62</v>
      </c>
      <c r="I45" s="64">
        <v>15458789</v>
      </c>
      <c r="J45" s="65">
        <v>45007</v>
      </c>
      <c r="K45" s="65">
        <v>45191</v>
      </c>
      <c r="L45" s="65">
        <v>45364</v>
      </c>
      <c r="M45" s="66">
        <v>1</v>
      </c>
      <c r="N45" s="66">
        <v>4.3479999999999998E-2</v>
      </c>
      <c r="O45" s="66">
        <v>6.25E-2</v>
      </c>
      <c r="P45" s="66"/>
      <c r="Q45" s="66">
        <v>-8</v>
      </c>
      <c r="R45" s="66">
        <v>-4.3E-3</v>
      </c>
      <c r="S45" s="66">
        <v>97.483999999999995</v>
      </c>
      <c r="T45" s="66">
        <v>154.15299999999999</v>
      </c>
      <c r="U45" s="66"/>
      <c r="V45" s="66">
        <v>5.5217400000000003</v>
      </c>
      <c r="W45" s="66">
        <v>0.49</v>
      </c>
      <c r="X45" s="66">
        <v>0.44</v>
      </c>
      <c r="Y45" s="66">
        <v>0.5</v>
      </c>
      <c r="Z45" s="66">
        <v>0.53</v>
      </c>
      <c r="AA45" s="66">
        <v>23830187172.099998</v>
      </c>
      <c r="AB45" s="66">
        <v>237.42</v>
      </c>
      <c r="AC45" s="65">
        <v>45108</v>
      </c>
      <c r="AD45" s="66">
        <v>375.44650000000001</v>
      </c>
      <c r="AE45" s="66">
        <v>45154</v>
      </c>
      <c r="AF45" s="66">
        <v>1.581</v>
      </c>
      <c r="AG45" s="66"/>
      <c r="AH45" s="66"/>
      <c r="AI45" s="42">
        <f>INDEX(ILCO1309!T:T,MATCH(E45,ILCO1309!E:E,0))</f>
        <v>154.15299999999999</v>
      </c>
      <c r="AJ45" s="42">
        <f t="shared" si="0"/>
        <v>15254887.57309</v>
      </c>
      <c r="AK45" s="89">
        <v>9.8681000000000005E-2</v>
      </c>
      <c r="AL45" s="42">
        <f t="shared" si="1"/>
        <v>154.25168099999999</v>
      </c>
      <c r="AM45" s="43">
        <f>INDEX(ILCO1209!I:I,MATCH(E45,ILCO1209!E:E,0))</f>
        <v>15458789</v>
      </c>
      <c r="AN45" s="88">
        <f t="shared" si="2"/>
        <v>0</v>
      </c>
      <c r="AO45" s="42">
        <f>INDEX(ILCO1209!T:T,MATCH(E45,ILCO1209!E:E,0))</f>
        <v>153.4306</v>
      </c>
      <c r="AP45" s="43">
        <f t="array" ref="AP45">VLOOKUP(B45&amp;E45,CHOOSE({1,2},ILCO1209!$B$6:$B$148&amp;ILCO1209!$E$6:$E$148,ILCO1209!$AT$6:$AT$148),2,0)</f>
        <v>4.3118583797305807E-2</v>
      </c>
      <c r="AQ45" s="76">
        <f t="shared" si="3"/>
        <v>5.3514813863726474E-3</v>
      </c>
      <c r="AR45" s="77">
        <f t="shared" si="4"/>
        <v>2.3074829859803125E-4</v>
      </c>
      <c r="AT45"/>
      <c r="AU45"/>
    </row>
    <row r="46" spans="2:47">
      <c r="B46" s="61">
        <v>1</v>
      </c>
      <c r="C46" s="62">
        <v>45183</v>
      </c>
      <c r="D46" s="63" t="s">
        <v>54</v>
      </c>
      <c r="E46" s="61" t="s">
        <v>55</v>
      </c>
      <c r="F46" s="61" t="s">
        <v>52</v>
      </c>
      <c r="G46" s="61">
        <v>0.125</v>
      </c>
      <c r="H46" s="61" t="s">
        <v>56</v>
      </c>
      <c r="I46" s="64">
        <v>13454768</v>
      </c>
      <c r="J46" s="65">
        <v>45007</v>
      </c>
      <c r="K46" s="65">
        <v>45191</v>
      </c>
      <c r="L46" s="65">
        <v>45364</v>
      </c>
      <c r="M46" s="66">
        <v>1</v>
      </c>
      <c r="N46" s="66">
        <v>4.3479999999999998E-2</v>
      </c>
      <c r="O46" s="66">
        <v>6.25E-2</v>
      </c>
      <c r="P46" s="66"/>
      <c r="Q46" s="66">
        <v>-8</v>
      </c>
      <c r="R46" s="66">
        <v>-3.9500000000000004E-3</v>
      </c>
      <c r="S46" s="66">
        <v>97.843999999999994</v>
      </c>
      <c r="T46" s="66">
        <v>142.2475</v>
      </c>
      <c r="U46" s="66"/>
      <c r="V46" s="66">
        <v>2.5217399999999999</v>
      </c>
      <c r="W46" s="66">
        <v>0.77</v>
      </c>
      <c r="X46" s="66">
        <v>0.68</v>
      </c>
      <c r="Y46" s="66">
        <v>0.8</v>
      </c>
      <c r="Z46" s="66">
        <v>0.86</v>
      </c>
      <c r="AA46" s="66">
        <v>19139074761.5</v>
      </c>
      <c r="AB46" s="66">
        <v>258.24189999999999</v>
      </c>
      <c r="AC46" s="65">
        <v>45108</v>
      </c>
      <c r="AD46" s="66">
        <v>375.44760000000002</v>
      </c>
      <c r="AE46" s="66">
        <v>45154</v>
      </c>
      <c r="AF46" s="66">
        <v>1.454</v>
      </c>
      <c r="AG46" s="66"/>
      <c r="AH46" s="66"/>
      <c r="AI46" s="42">
        <f>INDEX(ILCO1309!T:T,MATCH(E46,ILCO1309!E:E,0))</f>
        <v>142.2475</v>
      </c>
      <c r="AJ46" s="42">
        <f t="shared" si="0"/>
        <v>12206703.720319999</v>
      </c>
      <c r="AK46" s="89">
        <v>9.0723999999999999E-2</v>
      </c>
      <c r="AL46" s="42">
        <f t="shared" si="1"/>
        <v>142.338224</v>
      </c>
      <c r="AM46" s="43">
        <f>INDEX(ILCO1209!I:I,MATCH(E46,ILCO1209!E:E,0))</f>
        <v>13454768</v>
      </c>
      <c r="AN46" s="88">
        <f t="shared" si="2"/>
        <v>0</v>
      </c>
      <c r="AO46" s="42">
        <f>INDEX(ILCO1209!T:T,MATCH(E46,ILCO1209!E:E,0))</f>
        <v>141.9451</v>
      </c>
      <c r="AP46" s="43">
        <f t="array" ref="AP46">VLOOKUP(B46&amp;E46,CHOOSE({1,2},ILCO1209!$B$6:$B$148&amp;ILCO1209!$E$6:$E$148,ILCO1209!$AT$6:$AT$148),2,0)</f>
        <v>3.4719507286217997E-2</v>
      </c>
      <c r="AQ46" s="76">
        <f t="shared" si="3"/>
        <v>2.7695496357393878E-3</v>
      </c>
      <c r="AR46" s="77">
        <f t="shared" si="4"/>
        <v>9.6157398757596083E-5</v>
      </c>
      <c r="AT46"/>
      <c r="AU46"/>
    </row>
    <row r="47" spans="2:47">
      <c r="B47" s="61"/>
      <c r="C47" s="62"/>
      <c r="D47" s="63"/>
      <c r="E47" s="61"/>
      <c r="F47" s="61"/>
      <c r="G47" s="61"/>
      <c r="H47" s="61"/>
      <c r="I47" s="64"/>
      <c r="J47" s="65"/>
      <c r="K47" s="65"/>
      <c r="L47" s="65"/>
      <c r="M47" s="66"/>
      <c r="N47" s="66"/>
      <c r="O47" s="66"/>
      <c r="P47" s="66"/>
      <c r="Q47" s="66"/>
      <c r="R47" s="66"/>
      <c r="S47" s="66"/>
      <c r="T47" s="66"/>
      <c r="U47" s="66"/>
      <c r="V47" s="66"/>
      <c r="W47" s="66"/>
      <c r="X47" s="66"/>
      <c r="Y47" s="66"/>
      <c r="Z47" s="66"/>
      <c r="AA47" s="66"/>
      <c r="AB47" s="66"/>
      <c r="AC47" s="65"/>
      <c r="AD47" s="66"/>
      <c r="AE47" s="66"/>
      <c r="AF47" s="66"/>
      <c r="AG47" s="66"/>
      <c r="AH47" s="66"/>
      <c r="AI47" s="42"/>
      <c r="AJ47" s="42"/>
      <c r="AK47" s="89"/>
      <c r="AL47" s="42"/>
      <c r="AM47" s="43"/>
      <c r="AN47" s="88"/>
      <c r="AO47" s="42"/>
      <c r="AP47" s="43"/>
      <c r="AQ47" s="76"/>
      <c r="AR47" s="77"/>
      <c r="AT47"/>
      <c r="AU47"/>
    </row>
    <row r="48" spans="2:47">
      <c r="B48" s="61"/>
      <c r="C48" s="62"/>
      <c r="D48" s="63"/>
      <c r="E48" s="61"/>
      <c r="F48" s="61"/>
      <c r="G48" s="61"/>
      <c r="H48" s="61"/>
      <c r="I48" s="64"/>
      <c r="J48" s="65"/>
      <c r="K48" s="65"/>
      <c r="L48" s="65"/>
      <c r="M48" s="66"/>
      <c r="N48" s="66"/>
      <c r="O48" s="66"/>
      <c r="P48" s="66"/>
      <c r="Q48" s="66"/>
      <c r="R48" s="66"/>
      <c r="S48" s="66"/>
      <c r="T48" s="66"/>
      <c r="U48" s="66"/>
      <c r="V48" s="66"/>
      <c r="W48" s="66"/>
      <c r="X48" s="66"/>
      <c r="Y48" s="66"/>
      <c r="Z48" s="66"/>
      <c r="AA48" s="66"/>
      <c r="AB48" s="66"/>
      <c r="AC48" s="66"/>
      <c r="AD48" s="66"/>
      <c r="AE48" s="66"/>
      <c r="AF48" s="66"/>
      <c r="AG48" s="66"/>
      <c r="AH48" s="66"/>
      <c r="AI48" s="42"/>
      <c r="AJ48" s="42"/>
      <c r="AK48" s="89"/>
      <c r="AL48" s="42"/>
      <c r="AM48" s="43"/>
      <c r="AN48" s="88"/>
      <c r="AO48" s="42"/>
      <c r="AP48" s="43"/>
      <c r="AQ48" s="76"/>
      <c r="AR48" s="77"/>
    </row>
    <row r="49" spans="2:44">
      <c r="B49" s="55"/>
      <c r="C49" s="56"/>
      <c r="D49" s="57"/>
      <c r="E49" s="55"/>
      <c r="F49" s="55"/>
      <c r="G49" s="55"/>
      <c r="H49" s="55"/>
      <c r="I49" s="58"/>
      <c r="J49" s="59"/>
      <c r="K49" s="59"/>
      <c r="L49" s="59"/>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c r="AN49"/>
      <c r="AO49"/>
      <c r="AP49"/>
      <c r="AQ49"/>
      <c r="AR49"/>
    </row>
    <row r="50" spans="2:44">
      <c r="B50" s="55"/>
      <c r="C50" s="56"/>
      <c r="D50" s="57"/>
      <c r="E50" s="55"/>
      <c r="F50" s="55"/>
      <c r="G50" s="55"/>
      <c r="H50" s="55"/>
      <c r="I50" s="58"/>
      <c r="J50" s="59"/>
      <c r="K50" s="59"/>
      <c r="L50" s="59"/>
      <c r="M50" s="60"/>
      <c r="N50" s="60"/>
      <c r="O50" s="60"/>
      <c r="P50" s="60"/>
      <c r="Q50" s="60"/>
      <c r="R50" s="60"/>
      <c r="S50" s="60"/>
      <c r="T50" s="60"/>
      <c r="U50" s="60"/>
      <c r="V50" s="60"/>
      <c r="W50" s="60"/>
      <c r="X50" s="60"/>
      <c r="Y50" s="60"/>
      <c r="Z50" s="60"/>
      <c r="AA50"/>
      <c r="AB50" s="60"/>
      <c r="AC50" s="60"/>
      <c r="AD50" s="60"/>
      <c r="AE50" s="60"/>
      <c r="AF50" s="60"/>
      <c r="AG50" s="60"/>
      <c r="AH50" s="60"/>
      <c r="AI50" s="60"/>
      <c r="AJ50" s="60"/>
      <c r="AK50" s="60"/>
      <c r="AL50" s="60"/>
      <c r="AM50"/>
      <c r="AN50"/>
      <c r="AO50"/>
      <c r="AP50"/>
      <c r="AQ50"/>
      <c r="AR50"/>
    </row>
    <row r="51" spans="2:44">
      <c r="AA51"/>
      <c r="AI51"/>
      <c r="AJ51"/>
      <c r="AK51"/>
      <c r="AL51"/>
      <c r="AM51"/>
      <c r="AN51"/>
      <c r="AR51" s="23"/>
    </row>
    <row r="52" spans="2:44">
      <c r="S52" s="24"/>
      <c r="T52" s="24"/>
      <c r="U52" s="24"/>
      <c r="V52" s="24"/>
      <c r="AA52"/>
      <c r="AB52"/>
      <c r="AC52"/>
      <c r="AD52"/>
      <c r="AE52"/>
      <c r="AF52"/>
      <c r="AG52"/>
      <c r="AH52"/>
      <c r="AI52"/>
      <c r="AJ52"/>
      <c r="AK52"/>
      <c r="AL52"/>
      <c r="AM52"/>
      <c r="AN52"/>
    </row>
    <row r="53" spans="2:44">
      <c r="S53" s="24"/>
      <c r="T53" s="24"/>
      <c r="U53" s="24"/>
      <c r="V53" s="24"/>
      <c r="AA53"/>
      <c r="AI53"/>
      <c r="AJ53"/>
      <c r="AK53"/>
      <c r="AL53"/>
      <c r="AM53"/>
      <c r="AN53"/>
    </row>
    <row r="54" spans="2:44">
      <c r="S54" s="24"/>
      <c r="T54" s="24"/>
      <c r="U54" s="24"/>
      <c r="V54" s="24"/>
      <c r="AA54"/>
      <c r="AI54"/>
      <c r="AJ54"/>
      <c r="AK54"/>
      <c r="AL54"/>
      <c r="AM54"/>
      <c r="AN54"/>
    </row>
    <row r="55" spans="2:44">
      <c r="S55" s="24"/>
      <c r="T55" s="24"/>
      <c r="U55" s="24"/>
      <c r="V55" s="24"/>
      <c r="AI55"/>
      <c r="AJ55"/>
      <c r="AK55"/>
      <c r="AL55"/>
      <c r="AM55"/>
      <c r="AN55"/>
    </row>
    <row r="56" spans="2:44">
      <c r="R56" s="24"/>
      <c r="S56" s="20"/>
      <c r="T56" s="24"/>
      <c r="U56" s="24"/>
      <c r="V56" s="24"/>
    </row>
    <row r="57" spans="2:44">
      <c r="S57" s="24"/>
      <c r="T57" s="24"/>
      <c r="U57" s="24"/>
      <c r="V57" s="24"/>
    </row>
    <row r="58" spans="2:44">
      <c r="S58" s="24"/>
      <c r="T58" s="24"/>
      <c r="U58" s="24"/>
      <c r="V58" s="24"/>
    </row>
    <row r="59" spans="2:44" customFormat="1">
      <c r="AM59" s="19"/>
      <c r="AN59" s="19"/>
      <c r="AO59" s="19"/>
      <c r="AP59" s="19"/>
      <c r="AQ59" s="19"/>
      <c r="AR59" s="19"/>
    </row>
    <row r="60" spans="2:44">
      <c r="S60" s="24"/>
      <c r="T60" s="24"/>
      <c r="U60" s="24"/>
      <c r="V60" s="24"/>
    </row>
    <row r="61" spans="2:44">
      <c r="S61" s="24"/>
      <c r="T61" s="24"/>
      <c r="U61" s="24"/>
      <c r="V61" s="24"/>
      <c r="AI61" s="68"/>
    </row>
    <row r="62" spans="2:44">
      <c r="R62" s="20"/>
      <c r="S62" s="24"/>
      <c r="T62" s="24"/>
      <c r="U62" s="24"/>
      <c r="V62" s="24"/>
    </row>
    <row r="63" spans="2:44">
      <c r="R63" s="25"/>
      <c r="S63" s="24"/>
      <c r="T63" s="24"/>
      <c r="U63" s="24"/>
      <c r="V63" s="24"/>
    </row>
    <row r="64" spans="2:44" customFormat="1">
      <c r="AM64" s="19"/>
      <c r="AN64" s="19"/>
      <c r="AO64" s="19"/>
      <c r="AP64" s="19"/>
      <c r="AQ64" s="19"/>
      <c r="AR64" s="19"/>
    </row>
    <row r="65" spans="18:22">
      <c r="R65" s="25"/>
      <c r="S65" s="24"/>
      <c r="T65" s="24"/>
      <c r="U65" s="24"/>
      <c r="V65" s="24"/>
    </row>
    <row r="66" spans="18:22">
      <c r="R66" s="25"/>
      <c r="S66" s="24"/>
      <c r="T66" s="24"/>
      <c r="U66" s="24"/>
      <c r="V66" s="24"/>
    </row>
    <row r="84" spans="5:5">
      <c r="E84" s="54"/>
    </row>
  </sheetData>
  <autoFilter ref="B13:AR84" xr:uid="{A249FB73-86C2-44F4-99BF-25AE9141BD6A}"/>
  <mergeCells count="2">
    <mergeCell ref="B2:F2"/>
    <mergeCell ref="R4:W4"/>
  </mergeCells>
  <hyperlinks>
    <hyperlink ref="AK12" r:id="rId1" xr:uid="{CE170BC8-F3A5-469E-8442-1CB358E3E65F}"/>
  </hyperlinks>
  <pageMargins left="0.7" right="0.7" top="0.75" bottom="0.75" header="0.3" footer="0.3"/>
  <pageSetup paperSize="9" orientation="portrait" r:id="rId2"/>
  <headerFooter>
    <oddHeader>&amp;R&amp;"Calibri"&amp;10&amp;K000000CORPORATE&amp;1#_x000D_&amp;"Calibri"&amp;11&amp;K000000</oddHead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3A01D-9FB3-4858-9563-431F32D27AAF}">
  <sheetPr codeName="Sheet4"/>
  <dimension ref="B1:AZ197"/>
  <sheetViews>
    <sheetView zoomScale="85" zoomScaleNormal="85" workbookViewId="0">
      <selection activeCell="AX21" sqref="AX21:AY21"/>
    </sheetView>
  </sheetViews>
  <sheetFormatPr defaultRowHeight="14.25"/>
  <cols>
    <col min="1" max="1" width="1" style="19" customWidth="1"/>
    <col min="2" max="2" width="7.875" style="68" bestFit="1" customWidth="1"/>
    <col min="3" max="3" width="8.625" style="68" bestFit="1" customWidth="1"/>
    <col min="4" max="4" width="9.375" style="68" bestFit="1" customWidth="1"/>
    <col min="5" max="5" width="13.5" style="68" bestFit="1" customWidth="1"/>
    <col min="6" max="6" width="11.125" style="68" bestFit="1" customWidth="1"/>
    <col min="7" max="7" width="10" style="68" bestFit="1" customWidth="1"/>
    <col min="8" max="8" width="17.75" style="68" bestFit="1" customWidth="1"/>
    <col min="9" max="9" width="10.125" style="68" bestFit="1" customWidth="1"/>
    <col min="10" max="10" width="21.625" style="68" bestFit="1" customWidth="1"/>
    <col min="11" max="11" width="21.75" style="68" bestFit="1" customWidth="1"/>
    <col min="12" max="12" width="14.125" style="68" bestFit="1" customWidth="1"/>
    <col min="13" max="13" width="11.75" style="68" bestFit="1" customWidth="1"/>
    <col min="14" max="14" width="12.125" style="68" bestFit="1" customWidth="1"/>
    <col min="15" max="15" width="9.125" style="68" bestFit="1" customWidth="1"/>
    <col min="16" max="16" width="9" style="68" bestFit="1" customWidth="1"/>
    <col min="17" max="17" width="14.5" style="68" bestFit="1" customWidth="1"/>
    <col min="18" max="18" width="16.25" style="68" bestFit="1" customWidth="1"/>
    <col min="19" max="19" width="12.875" style="68" bestFit="1" customWidth="1"/>
    <col min="20" max="20" width="17.75" style="68" bestFit="1" customWidth="1"/>
    <col min="21" max="21" width="17.125" style="68" bestFit="1" customWidth="1"/>
    <col min="22" max="22" width="8.125" style="68" bestFit="1" customWidth="1"/>
    <col min="23" max="23" width="10.25" style="68" bestFit="1" customWidth="1"/>
    <col min="24" max="24" width="11" style="68" bestFit="1" customWidth="1"/>
    <col min="25" max="26" width="10.25" style="68" bestFit="1" customWidth="1"/>
    <col min="27" max="27" width="11.75" style="68" bestFit="1" customWidth="1"/>
    <col min="28" max="30" width="8.125" style="68" bestFit="1" customWidth="1"/>
    <col min="31" max="31" width="8.625" style="68" bestFit="1" customWidth="1"/>
    <col min="32" max="32" width="10.25" style="68" bestFit="1" customWidth="1"/>
    <col min="33" max="33" width="13.625" style="68" bestFit="1" customWidth="1"/>
    <col min="34" max="34" width="7.5" style="68" bestFit="1" customWidth="1"/>
    <col min="35" max="35" width="13.625" style="68" bestFit="1" customWidth="1"/>
    <col min="36" max="36" width="11.875" style="68" bestFit="1" customWidth="1"/>
    <col min="37" max="37" width="19" style="68" customWidth="1"/>
    <col min="38" max="38" width="20" style="68" bestFit="1" customWidth="1"/>
    <col min="39" max="39" width="19.125" style="68" bestFit="1" customWidth="1"/>
    <col min="40" max="42" width="21" style="68" bestFit="1" customWidth="1"/>
    <col min="43" max="43" width="21.75" style="68" bestFit="1" customWidth="1"/>
    <col min="44" max="44" width="11.875" style="68" bestFit="1" customWidth="1"/>
    <col min="45" max="45" width="9" style="68" bestFit="1" customWidth="1"/>
    <col min="46" max="16384" width="9" style="19"/>
  </cols>
  <sheetData>
    <row r="1" spans="2:52" ht="99" customHeight="1">
      <c r="B1" s="19"/>
      <c r="C1" s="19"/>
      <c r="D1" s="19"/>
      <c r="E1" s="19"/>
      <c r="F1" s="19"/>
      <c r="G1" s="1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row>
    <row r="2" spans="2:52" ht="130.5" customHeight="1">
      <c r="B2" s="105" t="s">
        <v>125</v>
      </c>
      <c r="C2" s="105"/>
      <c r="D2" s="105"/>
      <c r="E2" s="105"/>
      <c r="F2" s="105"/>
      <c r="G2" s="105"/>
      <c r="H2" s="105"/>
      <c r="I2" s="105"/>
      <c r="J2" s="105"/>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row>
    <row r="3" spans="2:52" s="18" customFormat="1" ht="36" customHeight="1">
      <c r="B3" s="17"/>
      <c r="N3" s="26"/>
    </row>
    <row r="4" spans="2:52">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row>
    <row r="5" spans="2:52" s="27" customFormat="1">
      <c r="B5" s="49" t="s">
        <v>23</v>
      </c>
      <c r="C5" s="49" t="s">
        <v>24</v>
      </c>
      <c r="D5" s="49" t="s">
        <v>25</v>
      </c>
      <c r="E5" s="49" t="s">
        <v>26</v>
      </c>
      <c r="F5" s="49" t="s">
        <v>27</v>
      </c>
      <c r="G5" s="49" t="s">
        <v>28</v>
      </c>
      <c r="H5" s="49" t="s">
        <v>29</v>
      </c>
      <c r="I5" s="49" t="s">
        <v>30</v>
      </c>
      <c r="J5" s="49" t="s">
        <v>31</v>
      </c>
      <c r="K5" s="49" t="s">
        <v>32</v>
      </c>
      <c r="L5" s="49" t="s">
        <v>33</v>
      </c>
      <c r="M5" s="49" t="s">
        <v>34</v>
      </c>
      <c r="N5" s="50" t="s">
        <v>35</v>
      </c>
      <c r="O5" s="49" t="s">
        <v>36</v>
      </c>
      <c r="P5" s="49" t="s">
        <v>37</v>
      </c>
      <c r="Q5" s="49" t="s">
        <v>38</v>
      </c>
      <c r="R5" s="49" t="s">
        <v>39</v>
      </c>
      <c r="S5" s="49" t="s">
        <v>40</v>
      </c>
      <c r="T5" s="49" t="s">
        <v>41</v>
      </c>
      <c r="U5" s="49" t="s">
        <v>42</v>
      </c>
      <c r="V5" s="49" t="s">
        <v>43</v>
      </c>
      <c r="W5" s="49" t="s">
        <v>44</v>
      </c>
      <c r="X5" s="49" t="s">
        <v>45</v>
      </c>
      <c r="Y5" s="49" t="s">
        <v>46</v>
      </c>
      <c r="Z5" s="49" t="s">
        <v>47</v>
      </c>
      <c r="AA5" s="49" t="s">
        <v>48</v>
      </c>
      <c r="AB5" s="49" t="s">
        <v>126</v>
      </c>
      <c r="AC5" s="49" t="s">
        <v>127</v>
      </c>
      <c r="AD5" s="49" t="s">
        <v>128</v>
      </c>
      <c r="AE5" s="49" t="s">
        <v>129</v>
      </c>
      <c r="AF5" s="49" t="s">
        <v>130</v>
      </c>
      <c r="AG5" s="49" t="s">
        <v>131</v>
      </c>
      <c r="AH5" s="49" t="s">
        <v>132</v>
      </c>
      <c r="AI5" s="49" t="s">
        <v>133</v>
      </c>
      <c r="AJ5" s="49" t="s">
        <v>134</v>
      </c>
      <c r="AK5" s="49" t="s">
        <v>135</v>
      </c>
      <c r="AL5" s="49" t="s">
        <v>136</v>
      </c>
      <c r="AM5" s="49" t="s">
        <v>137</v>
      </c>
      <c r="AN5" s="49" t="s">
        <v>138</v>
      </c>
      <c r="AO5" s="49" t="s">
        <v>139</v>
      </c>
      <c r="AP5" s="49" t="s">
        <v>140</v>
      </c>
      <c r="AQ5" s="49" t="s">
        <v>141</v>
      </c>
      <c r="AR5" s="49" t="s">
        <v>181</v>
      </c>
      <c r="AS5" s="49" t="s">
        <v>182</v>
      </c>
    </row>
    <row r="6" spans="2:52">
      <c r="B6" s="61">
        <v>1</v>
      </c>
      <c r="C6" s="62">
        <v>45183</v>
      </c>
      <c r="D6" s="61" t="s">
        <v>184</v>
      </c>
      <c r="E6" s="61" t="s">
        <v>185</v>
      </c>
      <c r="F6" s="61" t="s">
        <v>52</v>
      </c>
      <c r="G6" s="61">
        <v>0.125</v>
      </c>
      <c r="H6" s="61" t="s">
        <v>186</v>
      </c>
      <c r="I6" s="67">
        <v>11504038</v>
      </c>
      <c r="J6" s="62">
        <v>45148</v>
      </c>
      <c r="K6" s="62">
        <v>45332</v>
      </c>
      <c r="L6" s="62">
        <v>45323</v>
      </c>
      <c r="M6" s="61">
        <v>0</v>
      </c>
      <c r="N6" s="61">
        <v>0.80978000000000006</v>
      </c>
      <c r="O6" s="61">
        <v>6.25E-2</v>
      </c>
      <c r="P6" s="61"/>
      <c r="Q6" s="61">
        <v>35</v>
      </c>
      <c r="R6" s="61">
        <v>1.52E-2</v>
      </c>
      <c r="S6" s="61">
        <v>97.486000000000004</v>
      </c>
      <c r="T6" s="61">
        <v>124.6764</v>
      </c>
      <c r="U6" s="61"/>
      <c r="V6" s="61">
        <v>7.90489</v>
      </c>
      <c r="W6" s="61">
        <v>0.38</v>
      </c>
      <c r="X6" s="61">
        <v>0.35</v>
      </c>
      <c r="Y6" s="61">
        <v>0.39</v>
      </c>
      <c r="Z6" s="61">
        <v>0.41</v>
      </c>
      <c r="AA6" s="61">
        <v>14342820434.200001</v>
      </c>
      <c r="AB6" s="61">
        <v>293.60320000000002</v>
      </c>
      <c r="AC6" s="74">
        <v>45108</v>
      </c>
      <c r="AD6" s="61">
        <v>375.44810000000001</v>
      </c>
      <c r="AE6" s="62">
        <v>45154</v>
      </c>
      <c r="AF6" s="61">
        <v>1.2789999999999999</v>
      </c>
      <c r="AG6" s="61"/>
      <c r="AH6" s="61"/>
      <c r="AI6" s="61">
        <v>2.58</v>
      </c>
      <c r="AJ6" s="61">
        <v>2.58</v>
      </c>
      <c r="AK6" s="61">
        <v>7.87</v>
      </c>
      <c r="AL6" s="61">
        <v>62.08</v>
      </c>
      <c r="AM6" s="61">
        <v>65.75</v>
      </c>
      <c r="AN6" s="61">
        <v>7.85</v>
      </c>
      <c r="AO6" s="61">
        <v>7.85</v>
      </c>
      <c r="AP6" s="61">
        <v>7.85</v>
      </c>
      <c r="AQ6" s="61">
        <v>7.85</v>
      </c>
      <c r="AR6" s="61" t="s">
        <v>183</v>
      </c>
      <c r="AS6" s="62"/>
    </row>
    <row r="7" spans="2:52">
      <c r="B7" s="61">
        <v>1</v>
      </c>
      <c r="C7" s="62">
        <v>45183</v>
      </c>
      <c r="D7" s="61" t="s">
        <v>79</v>
      </c>
      <c r="E7" s="61" t="s">
        <v>80</v>
      </c>
      <c r="F7" s="61" t="s">
        <v>52</v>
      </c>
      <c r="G7" s="61">
        <v>0.625</v>
      </c>
      <c r="H7" s="61" t="s">
        <v>81</v>
      </c>
      <c r="I7" s="67">
        <v>14090030</v>
      </c>
      <c r="J7" s="62">
        <v>45007</v>
      </c>
      <c r="K7" s="62">
        <v>45191</v>
      </c>
      <c r="L7" s="62">
        <v>45364</v>
      </c>
      <c r="M7" s="61">
        <v>1</v>
      </c>
      <c r="N7" s="61">
        <v>4.3479999999999998E-2</v>
      </c>
      <c r="O7" s="61">
        <v>0.3125</v>
      </c>
      <c r="P7" s="61"/>
      <c r="Q7" s="61">
        <v>-8</v>
      </c>
      <c r="R7" s="61">
        <v>-2.3560000000000001E-2</v>
      </c>
      <c r="S7" s="61">
        <v>94.06</v>
      </c>
      <c r="T7" s="61">
        <v>163.0746</v>
      </c>
      <c r="U7" s="61"/>
      <c r="V7" s="61">
        <v>16.521740000000001</v>
      </c>
      <c r="W7" s="61">
        <v>0.98</v>
      </c>
      <c r="X7" s="61">
        <v>0.97</v>
      </c>
      <c r="Y7" s="61">
        <v>0.99</v>
      </c>
      <c r="Z7" s="61">
        <v>1</v>
      </c>
      <c r="AA7" s="61">
        <v>22977259962.799999</v>
      </c>
      <c r="AB7" s="61">
        <v>216.52260000000001</v>
      </c>
      <c r="AC7" s="74">
        <v>45108</v>
      </c>
      <c r="AD7" s="61">
        <v>375.44580000000002</v>
      </c>
      <c r="AE7" s="62">
        <v>45154</v>
      </c>
      <c r="AF7" s="61">
        <v>1.734</v>
      </c>
      <c r="AG7" s="61"/>
      <c r="AH7" s="61"/>
      <c r="AI7" s="61">
        <v>4.13</v>
      </c>
      <c r="AJ7" s="61">
        <v>4.13</v>
      </c>
      <c r="AK7" s="61">
        <v>15.69</v>
      </c>
      <c r="AL7" s="61">
        <v>254.72</v>
      </c>
      <c r="AM7" s="61">
        <v>259.97000000000003</v>
      </c>
      <c r="AN7" s="61">
        <v>15.62</v>
      </c>
      <c r="AO7" s="61">
        <v>15.62</v>
      </c>
      <c r="AP7" s="61">
        <v>15.62</v>
      </c>
      <c r="AQ7" s="61">
        <v>15.62</v>
      </c>
      <c r="AR7" s="61" t="s">
        <v>183</v>
      </c>
      <c r="AS7" s="62"/>
    </row>
    <row r="8" spans="2:52">
      <c r="B8" s="61">
        <v>1</v>
      </c>
      <c r="C8" s="62">
        <v>45183</v>
      </c>
      <c r="D8" s="61" t="s">
        <v>115</v>
      </c>
      <c r="E8" s="61" t="s">
        <v>116</v>
      </c>
      <c r="F8" s="61" t="s">
        <v>52</v>
      </c>
      <c r="G8" s="61">
        <v>0.125</v>
      </c>
      <c r="H8" s="61" t="s">
        <v>117</v>
      </c>
      <c r="I8" s="67">
        <v>12600000</v>
      </c>
      <c r="J8" s="62">
        <v>45007</v>
      </c>
      <c r="K8" s="62">
        <v>45191</v>
      </c>
      <c r="L8" s="62">
        <v>45364</v>
      </c>
      <c r="M8" s="61">
        <v>1</v>
      </c>
      <c r="N8" s="61">
        <v>4.3479999999999998E-2</v>
      </c>
      <c r="O8" s="61">
        <v>6.25E-2</v>
      </c>
      <c r="P8" s="61"/>
      <c r="Q8" s="61">
        <v>-8</v>
      </c>
      <c r="R8" s="61">
        <v>-4.0899999999999999E-3</v>
      </c>
      <c r="S8" s="61">
        <v>69.27</v>
      </c>
      <c r="T8" s="61">
        <v>104.14960000000001</v>
      </c>
      <c r="U8" s="61"/>
      <c r="V8" s="61">
        <v>44.521740000000001</v>
      </c>
      <c r="W8" s="61">
        <v>0.96</v>
      </c>
      <c r="X8" s="61">
        <v>0.96</v>
      </c>
      <c r="Y8" s="61">
        <v>0.97</v>
      </c>
      <c r="Z8" s="61">
        <v>0.97</v>
      </c>
      <c r="AA8" s="61">
        <v>13122848776.5</v>
      </c>
      <c r="AB8" s="61">
        <v>249.7</v>
      </c>
      <c r="AC8" s="74">
        <v>45108</v>
      </c>
      <c r="AD8" s="61">
        <v>375.44639999999998</v>
      </c>
      <c r="AE8" s="62">
        <v>45154</v>
      </c>
      <c r="AF8" s="61">
        <v>1.504</v>
      </c>
      <c r="AG8" s="61"/>
      <c r="AH8" s="61"/>
      <c r="AI8" s="61">
        <v>2.36</v>
      </c>
      <c r="AJ8" s="61">
        <v>2.36</v>
      </c>
      <c r="AK8" s="61">
        <v>42.99</v>
      </c>
      <c r="AL8" s="61">
        <v>1892.64</v>
      </c>
      <c r="AM8" s="61">
        <v>1895.69</v>
      </c>
      <c r="AN8" s="61">
        <v>42.78</v>
      </c>
      <c r="AO8" s="61">
        <v>42.79</v>
      </c>
      <c r="AP8" s="61">
        <v>42.79</v>
      </c>
      <c r="AQ8" s="61">
        <v>42.79</v>
      </c>
      <c r="AR8" s="61" t="s">
        <v>183</v>
      </c>
      <c r="AS8" s="62"/>
    </row>
    <row r="9" spans="2:52">
      <c r="B9" s="61">
        <v>1</v>
      </c>
      <c r="C9" s="62">
        <v>45183</v>
      </c>
      <c r="D9" s="61" t="s">
        <v>187</v>
      </c>
      <c r="E9" s="61" t="s">
        <v>63</v>
      </c>
      <c r="F9" s="61" t="s">
        <v>53</v>
      </c>
      <c r="G9" s="61">
        <v>4.125</v>
      </c>
      <c r="H9" s="61" t="s">
        <v>64</v>
      </c>
      <c r="I9" s="67">
        <v>4841239</v>
      </c>
      <c r="J9" s="62">
        <v>45129</v>
      </c>
      <c r="K9" s="62">
        <v>45313</v>
      </c>
      <c r="L9" s="62">
        <v>45302</v>
      </c>
      <c r="M9" s="61">
        <v>0</v>
      </c>
      <c r="N9" s="61">
        <v>0.70652000000000004</v>
      </c>
      <c r="O9" s="61">
        <v>2.0625</v>
      </c>
      <c r="P9" s="61">
        <v>5.7294999999999998</v>
      </c>
      <c r="Q9" s="61">
        <v>54</v>
      </c>
      <c r="R9" s="61">
        <v>1.6814800000000001</v>
      </c>
      <c r="S9" s="61">
        <v>338.82600000000002</v>
      </c>
      <c r="T9" s="61">
        <v>340.50749999999999</v>
      </c>
      <c r="U9" s="61">
        <v>278.661</v>
      </c>
      <c r="V9" s="61">
        <v>6.8532599999999997</v>
      </c>
      <c r="W9" s="61">
        <v>0.36</v>
      </c>
      <c r="X9" s="61">
        <v>-0.03</v>
      </c>
      <c r="Y9" s="61">
        <v>0.52</v>
      </c>
      <c r="Z9" s="61">
        <v>0.77</v>
      </c>
      <c r="AA9" s="61">
        <v>16484781098.6</v>
      </c>
      <c r="AB9" s="61">
        <v>135.1</v>
      </c>
      <c r="AC9" s="74">
        <v>45108</v>
      </c>
      <c r="AD9" s="61">
        <v>374.2</v>
      </c>
      <c r="AE9" s="62">
        <v>45154</v>
      </c>
      <c r="AF9" s="61">
        <v>2.77</v>
      </c>
      <c r="AG9" s="61">
        <v>0.33333000000000002</v>
      </c>
      <c r="AH9" s="61">
        <v>375.3</v>
      </c>
      <c r="AI9" s="61">
        <v>2.96</v>
      </c>
      <c r="AJ9" s="61">
        <v>2.96</v>
      </c>
      <c r="AK9" s="61">
        <v>6.11</v>
      </c>
      <c r="AL9" s="61">
        <v>40.17</v>
      </c>
      <c r="AM9" s="61">
        <v>43.07</v>
      </c>
      <c r="AN9" s="61">
        <v>6.08</v>
      </c>
      <c r="AO9" s="61">
        <v>6.09</v>
      </c>
      <c r="AP9" s="61">
        <v>6.1</v>
      </c>
      <c r="AQ9" s="61">
        <v>6.13</v>
      </c>
      <c r="AR9" s="61" t="s">
        <v>183</v>
      </c>
      <c r="AS9" s="62"/>
    </row>
    <row r="10" spans="2:52">
      <c r="B10" s="61">
        <v>1</v>
      </c>
      <c r="C10" s="62">
        <v>45183</v>
      </c>
      <c r="D10" s="61" t="s">
        <v>188</v>
      </c>
      <c r="E10" s="61" t="s">
        <v>189</v>
      </c>
      <c r="F10" s="61" t="s">
        <v>52</v>
      </c>
      <c r="G10" s="61">
        <v>0.75</v>
      </c>
      <c r="H10" s="61" t="s">
        <v>190</v>
      </c>
      <c r="I10" s="67">
        <v>3530375</v>
      </c>
      <c r="J10" s="62">
        <v>45105</v>
      </c>
      <c r="K10" s="62">
        <v>45252</v>
      </c>
      <c r="L10" s="62">
        <v>45243</v>
      </c>
      <c r="M10" s="61">
        <v>0</v>
      </c>
      <c r="N10" s="61">
        <v>0.375</v>
      </c>
      <c r="O10" s="61">
        <v>0.375</v>
      </c>
      <c r="P10" s="61"/>
      <c r="Q10" s="61">
        <v>78</v>
      </c>
      <c r="R10" s="61">
        <v>0.16034000000000001</v>
      </c>
      <c r="S10" s="61">
        <v>101.57</v>
      </c>
      <c r="T10" s="61">
        <v>102.6049</v>
      </c>
      <c r="U10" s="61"/>
      <c r="V10" s="61">
        <v>10.1875</v>
      </c>
      <c r="W10" s="61">
        <v>0.53</v>
      </c>
      <c r="X10" s="61">
        <v>0.51</v>
      </c>
      <c r="Y10" s="61">
        <v>0.54</v>
      </c>
      <c r="Z10" s="61">
        <v>0.56000000000000005</v>
      </c>
      <c r="AA10" s="61">
        <v>3622336107.4000001</v>
      </c>
      <c r="AB10" s="61">
        <v>372.24</v>
      </c>
      <c r="AC10" s="74">
        <v>45108</v>
      </c>
      <c r="AD10" s="61">
        <v>375.44499999999999</v>
      </c>
      <c r="AE10" s="62">
        <v>45154</v>
      </c>
      <c r="AF10" s="61">
        <v>1.0089999999999999</v>
      </c>
      <c r="AG10" s="61"/>
      <c r="AH10" s="61"/>
      <c r="AI10" s="61">
        <v>0.65</v>
      </c>
      <c r="AJ10" s="61">
        <v>0.65</v>
      </c>
      <c r="AK10" s="61">
        <v>9.82</v>
      </c>
      <c r="AL10" s="61">
        <v>98.75</v>
      </c>
      <c r="AM10" s="61">
        <v>103.08</v>
      </c>
      <c r="AN10" s="61">
        <v>9.7899999999999991</v>
      </c>
      <c r="AO10" s="61">
        <v>9.7899999999999991</v>
      </c>
      <c r="AP10" s="61">
        <v>9.7899999999999991</v>
      </c>
      <c r="AQ10" s="61">
        <v>9.7899999999999991</v>
      </c>
      <c r="AR10" s="61" t="s">
        <v>183</v>
      </c>
      <c r="AS10" s="62"/>
    </row>
    <row r="11" spans="2:52">
      <c r="B11" s="61">
        <v>1</v>
      </c>
      <c r="C11" s="62">
        <v>45183</v>
      </c>
      <c r="D11" s="61" t="s">
        <v>191</v>
      </c>
      <c r="E11" s="61" t="s">
        <v>192</v>
      </c>
      <c r="F11" s="61" t="s">
        <v>52</v>
      </c>
      <c r="G11" s="61">
        <v>0.125</v>
      </c>
      <c r="H11" s="61" t="s">
        <v>193</v>
      </c>
      <c r="I11" s="67">
        <v>17936985</v>
      </c>
      <c r="J11" s="62">
        <v>45148</v>
      </c>
      <c r="K11" s="62">
        <v>45332</v>
      </c>
      <c r="L11" s="62">
        <v>45323</v>
      </c>
      <c r="M11" s="61">
        <v>0</v>
      </c>
      <c r="N11" s="61">
        <v>0.80978000000000006</v>
      </c>
      <c r="O11" s="61">
        <v>6.25E-2</v>
      </c>
      <c r="P11" s="61"/>
      <c r="Q11" s="61">
        <v>35</v>
      </c>
      <c r="R11" s="61">
        <v>1.5980000000000001E-2</v>
      </c>
      <c r="S11" s="61">
        <v>97.875</v>
      </c>
      <c r="T11" s="61">
        <v>131.6148</v>
      </c>
      <c r="U11" s="61"/>
      <c r="V11" s="61">
        <v>4.90489</v>
      </c>
      <c r="W11" s="61">
        <v>0.45</v>
      </c>
      <c r="X11" s="61">
        <v>0.4</v>
      </c>
      <c r="Y11" s="61">
        <v>0.47</v>
      </c>
      <c r="Z11" s="61">
        <v>0.5</v>
      </c>
      <c r="AA11" s="61">
        <v>23607726022.299999</v>
      </c>
      <c r="AB11" s="61">
        <v>279.23329999999999</v>
      </c>
      <c r="AC11" s="74">
        <v>45108</v>
      </c>
      <c r="AD11" s="61">
        <v>375.44600000000003</v>
      </c>
      <c r="AE11" s="62">
        <v>45154</v>
      </c>
      <c r="AF11" s="61">
        <v>1.345</v>
      </c>
      <c r="AG11" s="61"/>
      <c r="AH11" s="61"/>
      <c r="AI11" s="61">
        <v>4.24</v>
      </c>
      <c r="AJ11" s="61">
        <v>4.24</v>
      </c>
      <c r="AK11" s="61">
        <v>4.8899999999999997</v>
      </c>
      <c r="AL11" s="61">
        <v>23.96</v>
      </c>
      <c r="AM11" s="61">
        <v>26.28</v>
      </c>
      <c r="AN11" s="61">
        <v>4.88</v>
      </c>
      <c r="AO11" s="61">
        <v>4.88</v>
      </c>
      <c r="AP11" s="61">
        <v>4.88</v>
      </c>
      <c r="AQ11" s="61">
        <v>4.88</v>
      </c>
      <c r="AR11" s="61" t="s">
        <v>183</v>
      </c>
      <c r="AS11" s="62"/>
    </row>
    <row r="12" spans="2:52">
      <c r="B12" s="61">
        <v>1</v>
      </c>
      <c r="C12" s="62">
        <v>45183</v>
      </c>
      <c r="D12" s="61" t="s">
        <v>57</v>
      </c>
      <c r="E12" s="61" t="s">
        <v>58</v>
      </c>
      <c r="F12" s="61" t="s">
        <v>52</v>
      </c>
      <c r="G12" s="61">
        <v>1.25</v>
      </c>
      <c r="H12" s="61" t="s">
        <v>59</v>
      </c>
      <c r="I12" s="67">
        <v>14170199</v>
      </c>
      <c r="J12" s="62">
        <v>45068</v>
      </c>
      <c r="K12" s="62">
        <v>45252</v>
      </c>
      <c r="L12" s="62">
        <v>45243</v>
      </c>
      <c r="M12" s="61">
        <v>0</v>
      </c>
      <c r="N12" s="61">
        <v>0.375</v>
      </c>
      <c r="O12" s="61">
        <v>0.625</v>
      </c>
      <c r="P12" s="61"/>
      <c r="Q12" s="61">
        <v>115</v>
      </c>
      <c r="R12" s="61">
        <v>0.75570999999999999</v>
      </c>
      <c r="S12" s="61">
        <v>102.59099999999999</v>
      </c>
      <c r="T12" s="61">
        <v>199.2313</v>
      </c>
      <c r="U12" s="61"/>
      <c r="V12" s="61">
        <v>4.1875</v>
      </c>
      <c r="W12" s="61">
        <v>0.49</v>
      </c>
      <c r="X12" s="61">
        <v>0.43</v>
      </c>
      <c r="Y12" s="61">
        <v>0.51</v>
      </c>
      <c r="Z12" s="61">
        <v>0.54</v>
      </c>
      <c r="AA12" s="61">
        <v>28231477514.5</v>
      </c>
      <c r="AB12" s="61">
        <v>194.0667</v>
      </c>
      <c r="AC12" s="74">
        <v>45108</v>
      </c>
      <c r="AD12" s="61">
        <v>375.44720000000001</v>
      </c>
      <c r="AE12" s="62">
        <v>45154</v>
      </c>
      <c r="AF12" s="61">
        <v>1.9350000000000001</v>
      </c>
      <c r="AG12" s="61"/>
      <c r="AH12" s="61"/>
      <c r="AI12" s="61">
        <v>5.07</v>
      </c>
      <c r="AJ12" s="61">
        <v>5.07</v>
      </c>
      <c r="AK12" s="61">
        <v>4.08</v>
      </c>
      <c r="AL12" s="61">
        <v>16.940000000000001</v>
      </c>
      <c r="AM12" s="61">
        <v>18.87</v>
      </c>
      <c r="AN12" s="61">
        <v>4.07</v>
      </c>
      <c r="AO12" s="61">
        <v>4.07</v>
      </c>
      <c r="AP12" s="61">
        <v>4.07</v>
      </c>
      <c r="AQ12" s="61">
        <v>4.07</v>
      </c>
      <c r="AR12" s="61" t="s">
        <v>183</v>
      </c>
      <c r="AS12" s="62"/>
    </row>
    <row r="13" spans="2:52">
      <c r="B13" s="61">
        <v>1</v>
      </c>
      <c r="C13" s="62">
        <v>45183</v>
      </c>
      <c r="D13" s="61" t="s">
        <v>103</v>
      </c>
      <c r="E13" s="61" t="s">
        <v>104</v>
      </c>
      <c r="F13" s="61" t="s">
        <v>52</v>
      </c>
      <c r="G13" s="61">
        <v>0.125</v>
      </c>
      <c r="H13" s="61" t="s">
        <v>105</v>
      </c>
      <c r="I13" s="67">
        <v>7146605</v>
      </c>
      <c r="J13" s="62">
        <v>45068</v>
      </c>
      <c r="K13" s="62">
        <v>45252</v>
      </c>
      <c r="L13" s="62">
        <v>45243</v>
      </c>
      <c r="M13" s="61">
        <v>0</v>
      </c>
      <c r="N13" s="61">
        <v>0.375</v>
      </c>
      <c r="O13" s="61">
        <v>6.25E-2</v>
      </c>
      <c r="P13" s="61"/>
      <c r="Q13" s="61">
        <v>115</v>
      </c>
      <c r="R13" s="61">
        <v>5.5370000000000003E-2</v>
      </c>
      <c r="S13" s="61">
        <v>71.540000000000006</v>
      </c>
      <c r="T13" s="61">
        <v>101.4562</v>
      </c>
      <c r="U13" s="61"/>
      <c r="V13" s="61">
        <v>33.1875</v>
      </c>
      <c r="W13" s="61">
        <v>1.1399999999999999</v>
      </c>
      <c r="X13" s="61">
        <v>1.1399999999999999</v>
      </c>
      <c r="Y13" s="61">
        <v>1.1499999999999999</v>
      </c>
      <c r="Z13" s="61">
        <v>1.1499999999999999</v>
      </c>
      <c r="AA13" s="61">
        <v>7250671231.5</v>
      </c>
      <c r="AB13" s="61">
        <v>264.88330000000002</v>
      </c>
      <c r="AC13" s="74">
        <v>45108</v>
      </c>
      <c r="AD13" s="61">
        <v>375.44560000000001</v>
      </c>
      <c r="AE13" s="62">
        <v>45154</v>
      </c>
      <c r="AF13" s="61">
        <v>1.417</v>
      </c>
      <c r="AG13" s="61"/>
      <c r="AH13" s="61"/>
      <c r="AI13" s="61">
        <v>1.3</v>
      </c>
      <c r="AJ13" s="61">
        <v>1.3</v>
      </c>
      <c r="AK13" s="61">
        <v>32.340000000000003</v>
      </c>
      <c r="AL13" s="61">
        <v>1064.3599999999999</v>
      </c>
      <c r="AM13" s="61">
        <v>1068.21</v>
      </c>
      <c r="AN13" s="61">
        <v>32.15</v>
      </c>
      <c r="AO13" s="61">
        <v>32.15</v>
      </c>
      <c r="AP13" s="61">
        <v>32.15</v>
      </c>
      <c r="AQ13" s="61">
        <v>32.159999999999997</v>
      </c>
      <c r="AR13" s="61" t="s">
        <v>183</v>
      </c>
      <c r="AS13" s="62"/>
    </row>
    <row r="14" spans="2:52">
      <c r="B14" s="61">
        <v>1</v>
      </c>
      <c r="C14" s="62">
        <v>45183</v>
      </c>
      <c r="D14" s="61" t="s">
        <v>194</v>
      </c>
      <c r="E14" s="61" t="s">
        <v>195</v>
      </c>
      <c r="F14" s="61" t="s">
        <v>52</v>
      </c>
      <c r="G14" s="61">
        <v>0.125</v>
      </c>
      <c r="H14" s="61" t="s">
        <v>196</v>
      </c>
      <c r="I14" s="67">
        <v>4400000</v>
      </c>
      <c r="J14" s="62">
        <v>45007</v>
      </c>
      <c r="K14" s="62">
        <v>45191</v>
      </c>
      <c r="L14" s="62">
        <v>45364</v>
      </c>
      <c r="M14" s="61">
        <v>1</v>
      </c>
      <c r="N14" s="61">
        <v>4.3479999999999998E-2</v>
      </c>
      <c r="O14" s="61">
        <v>6.25E-2</v>
      </c>
      <c r="P14" s="61"/>
      <c r="Q14" s="61">
        <v>-8</v>
      </c>
      <c r="R14" s="61">
        <v>-3.31E-3</v>
      </c>
      <c r="S14" s="61">
        <v>73.099999999999994</v>
      </c>
      <c r="T14" s="61">
        <v>89.012</v>
      </c>
      <c r="U14" s="61"/>
      <c r="V14" s="61">
        <v>49.521740000000001</v>
      </c>
      <c r="W14" s="61">
        <v>0.77</v>
      </c>
      <c r="X14" s="61">
        <v>0.76</v>
      </c>
      <c r="Y14" s="61">
        <v>0.77</v>
      </c>
      <c r="Z14" s="61">
        <v>0.77</v>
      </c>
      <c r="AA14" s="61">
        <v>3916529011.3000002</v>
      </c>
      <c r="AB14" s="61">
        <v>308.32</v>
      </c>
      <c r="AC14" s="74">
        <v>45108</v>
      </c>
      <c r="AD14" s="61">
        <v>375.44740000000002</v>
      </c>
      <c r="AE14" s="62">
        <v>45154</v>
      </c>
      <c r="AF14" s="61">
        <v>1.218</v>
      </c>
      <c r="AG14" s="61"/>
      <c r="AH14" s="61"/>
      <c r="AI14" s="61">
        <v>0.7</v>
      </c>
      <c r="AJ14" s="61">
        <v>0.7</v>
      </c>
      <c r="AK14" s="61">
        <v>47.7</v>
      </c>
      <c r="AL14" s="61">
        <v>2333.48</v>
      </c>
      <c r="AM14" s="61">
        <v>2339.1799999999998</v>
      </c>
      <c r="AN14" s="61">
        <v>47.51</v>
      </c>
      <c r="AO14" s="61">
        <v>47.52</v>
      </c>
      <c r="AP14" s="61">
        <v>47.52</v>
      </c>
      <c r="AQ14" s="61">
        <v>47.52</v>
      </c>
      <c r="AR14" s="61" t="s">
        <v>183</v>
      </c>
      <c r="AS14" s="62"/>
    </row>
    <row r="15" spans="2:52">
      <c r="B15" s="61">
        <v>1</v>
      </c>
      <c r="C15" s="62">
        <v>45183</v>
      </c>
      <c r="D15" s="61" t="s">
        <v>112</v>
      </c>
      <c r="E15" s="61" t="s">
        <v>113</v>
      </c>
      <c r="F15" s="61" t="s">
        <v>52</v>
      </c>
      <c r="G15" s="61">
        <v>0.125</v>
      </c>
      <c r="H15" s="61" t="s">
        <v>114</v>
      </c>
      <c r="I15" s="67">
        <v>8125000</v>
      </c>
      <c r="J15" s="62">
        <v>45068</v>
      </c>
      <c r="K15" s="62">
        <v>45252</v>
      </c>
      <c r="L15" s="62">
        <v>45243</v>
      </c>
      <c r="M15" s="61">
        <v>0</v>
      </c>
      <c r="N15" s="61">
        <v>0.375</v>
      </c>
      <c r="O15" s="61">
        <v>6.25E-2</v>
      </c>
      <c r="P15" s="61"/>
      <c r="Q15" s="61">
        <v>115</v>
      </c>
      <c r="R15" s="61">
        <v>5.6309999999999999E-2</v>
      </c>
      <c r="S15" s="61">
        <v>69.599999999999994</v>
      </c>
      <c r="T15" s="61">
        <v>100.3931</v>
      </c>
      <c r="U15" s="61"/>
      <c r="V15" s="61">
        <v>42.1875</v>
      </c>
      <c r="W15" s="61">
        <v>1</v>
      </c>
      <c r="X15" s="61">
        <v>0.99</v>
      </c>
      <c r="Y15" s="61">
        <v>1</v>
      </c>
      <c r="Z15" s="61">
        <v>1</v>
      </c>
      <c r="AA15" s="61">
        <v>8156936553.5</v>
      </c>
      <c r="AB15" s="61">
        <v>260.43450000000001</v>
      </c>
      <c r="AC15" s="74">
        <v>45108</v>
      </c>
      <c r="AD15" s="61">
        <v>375.44760000000002</v>
      </c>
      <c r="AE15" s="62">
        <v>45154</v>
      </c>
      <c r="AF15" s="61">
        <v>1.4419999999999999</v>
      </c>
      <c r="AG15" s="61"/>
      <c r="AH15" s="61"/>
      <c r="AI15" s="61">
        <v>1.46</v>
      </c>
      <c r="AJ15" s="61">
        <v>1.46</v>
      </c>
      <c r="AK15" s="61">
        <v>40.79</v>
      </c>
      <c r="AL15" s="61">
        <v>1702.76</v>
      </c>
      <c r="AM15" s="61">
        <v>1705.98</v>
      </c>
      <c r="AN15" s="61">
        <v>40.590000000000003</v>
      </c>
      <c r="AO15" s="61">
        <v>40.590000000000003</v>
      </c>
      <c r="AP15" s="61">
        <v>40.590000000000003</v>
      </c>
      <c r="AQ15" s="61">
        <v>40.6</v>
      </c>
      <c r="AR15" s="61" t="s">
        <v>183</v>
      </c>
      <c r="AS15" s="62"/>
    </row>
    <row r="16" spans="2:52">
      <c r="B16" s="61">
        <v>1</v>
      </c>
      <c r="C16" s="62">
        <v>45183</v>
      </c>
      <c r="D16" s="61" t="s">
        <v>197</v>
      </c>
      <c r="E16" s="61" t="s">
        <v>198</v>
      </c>
      <c r="F16" s="61" t="s">
        <v>52</v>
      </c>
      <c r="G16" s="61">
        <v>0.125</v>
      </c>
      <c r="H16" s="61" t="s">
        <v>199</v>
      </c>
      <c r="I16" s="67">
        <v>11780815</v>
      </c>
      <c r="J16" s="62">
        <v>45148</v>
      </c>
      <c r="K16" s="62">
        <v>45332</v>
      </c>
      <c r="L16" s="62">
        <v>45323</v>
      </c>
      <c r="M16" s="61">
        <v>0</v>
      </c>
      <c r="N16" s="61">
        <v>0.80978000000000006</v>
      </c>
      <c r="O16" s="61">
        <v>6.25E-2</v>
      </c>
      <c r="P16" s="61"/>
      <c r="Q16" s="61">
        <v>35</v>
      </c>
      <c r="R16" s="61">
        <v>1.6240000000000001E-2</v>
      </c>
      <c r="S16" s="61">
        <v>76</v>
      </c>
      <c r="T16" s="61">
        <v>103.85429999999999</v>
      </c>
      <c r="U16" s="61"/>
      <c r="V16" s="61">
        <v>24.904890000000002</v>
      </c>
      <c r="W16" s="61">
        <v>1.23</v>
      </c>
      <c r="X16" s="61">
        <v>1.22</v>
      </c>
      <c r="Y16" s="61">
        <v>1.23</v>
      </c>
      <c r="Z16" s="61">
        <v>1.24</v>
      </c>
      <c r="AA16" s="61">
        <v>12234880980.4</v>
      </c>
      <c r="AB16" s="61">
        <v>274.79329999999999</v>
      </c>
      <c r="AC16" s="74">
        <v>45108</v>
      </c>
      <c r="AD16" s="61">
        <v>375.44740000000002</v>
      </c>
      <c r="AE16" s="62">
        <v>45154</v>
      </c>
      <c r="AF16" s="61">
        <v>1.3660000000000001</v>
      </c>
      <c r="AG16" s="61"/>
      <c r="AH16" s="61"/>
      <c r="AI16" s="61">
        <v>2.2000000000000002</v>
      </c>
      <c r="AJ16" s="61">
        <v>2.2000000000000002</v>
      </c>
      <c r="AK16" s="61">
        <v>24.45</v>
      </c>
      <c r="AL16" s="61">
        <v>605.33000000000004</v>
      </c>
      <c r="AM16" s="61">
        <v>609.99</v>
      </c>
      <c r="AN16" s="61">
        <v>24.3</v>
      </c>
      <c r="AO16" s="61">
        <v>24.3</v>
      </c>
      <c r="AP16" s="61">
        <v>24.3</v>
      </c>
      <c r="AQ16" s="61">
        <v>24.3</v>
      </c>
      <c r="AR16" s="61" t="s">
        <v>183</v>
      </c>
      <c r="AS16" s="62"/>
    </row>
    <row r="17" spans="2:45">
      <c r="B17" s="61">
        <v>1</v>
      </c>
      <c r="C17" s="62">
        <v>45183</v>
      </c>
      <c r="D17" s="61" t="s">
        <v>88</v>
      </c>
      <c r="E17" s="61" t="s">
        <v>89</v>
      </c>
      <c r="F17" s="61" t="s">
        <v>52</v>
      </c>
      <c r="G17" s="61">
        <v>0.125</v>
      </c>
      <c r="H17" s="61" t="s">
        <v>90</v>
      </c>
      <c r="I17" s="67">
        <v>13485568</v>
      </c>
      <c r="J17" s="62">
        <v>45007</v>
      </c>
      <c r="K17" s="62">
        <v>45191</v>
      </c>
      <c r="L17" s="62">
        <v>45364</v>
      </c>
      <c r="M17" s="61">
        <v>1</v>
      </c>
      <c r="N17" s="61">
        <v>4.3479999999999998E-2</v>
      </c>
      <c r="O17" s="61">
        <v>6.25E-2</v>
      </c>
      <c r="P17" s="61"/>
      <c r="Q17" s="61">
        <v>-8</v>
      </c>
      <c r="R17" s="61">
        <v>-3.96E-3</v>
      </c>
      <c r="S17" s="61">
        <v>78.27</v>
      </c>
      <c r="T17" s="61">
        <v>113.9893</v>
      </c>
      <c r="U17" s="61"/>
      <c r="V17" s="61">
        <v>22.521740000000001</v>
      </c>
      <c r="W17" s="61">
        <v>1.21</v>
      </c>
      <c r="X17" s="61">
        <v>1.2</v>
      </c>
      <c r="Y17" s="61">
        <v>1.21</v>
      </c>
      <c r="Z17" s="61">
        <v>1.22</v>
      </c>
      <c r="AA17" s="61">
        <v>15372098234.6</v>
      </c>
      <c r="AB17" s="61">
        <v>257.79000000000002</v>
      </c>
      <c r="AC17" s="74">
        <v>45108</v>
      </c>
      <c r="AD17" s="61">
        <v>375.4479</v>
      </c>
      <c r="AE17" s="62">
        <v>45154</v>
      </c>
      <c r="AF17" s="61">
        <v>1.456</v>
      </c>
      <c r="AG17" s="61"/>
      <c r="AH17" s="61"/>
      <c r="AI17" s="61">
        <v>2.76</v>
      </c>
      <c r="AJ17" s="61">
        <v>2.76</v>
      </c>
      <c r="AK17" s="61">
        <v>22.16</v>
      </c>
      <c r="AL17" s="61">
        <v>496.48</v>
      </c>
      <c r="AM17" s="61">
        <v>501.44</v>
      </c>
      <c r="AN17" s="61">
        <v>22.03</v>
      </c>
      <c r="AO17" s="61">
        <v>22.03</v>
      </c>
      <c r="AP17" s="61">
        <v>22.03</v>
      </c>
      <c r="AQ17" s="61">
        <v>22.03</v>
      </c>
      <c r="AR17" s="61" t="s">
        <v>183</v>
      </c>
      <c r="AS17" s="62"/>
    </row>
    <row r="18" spans="2:45">
      <c r="B18" s="61">
        <v>1</v>
      </c>
      <c r="C18" s="62">
        <v>45183</v>
      </c>
      <c r="D18" s="61" t="s">
        <v>94</v>
      </c>
      <c r="E18" s="61" t="s">
        <v>95</v>
      </c>
      <c r="F18" s="61" t="s">
        <v>52</v>
      </c>
      <c r="G18" s="61">
        <v>0.5</v>
      </c>
      <c r="H18" s="61" t="s">
        <v>96</v>
      </c>
      <c r="I18" s="67">
        <v>12221183</v>
      </c>
      <c r="J18" s="62">
        <v>45007</v>
      </c>
      <c r="K18" s="62">
        <v>45191</v>
      </c>
      <c r="L18" s="62">
        <v>45364</v>
      </c>
      <c r="M18" s="61">
        <v>1</v>
      </c>
      <c r="N18" s="61">
        <v>4.3479999999999998E-2</v>
      </c>
      <c r="O18" s="61">
        <v>0.25</v>
      </c>
      <c r="P18" s="61"/>
      <c r="Q18" s="61">
        <v>-8</v>
      </c>
      <c r="R18" s="61">
        <v>-1.9120000000000002E-2</v>
      </c>
      <c r="S18" s="61">
        <v>83.17</v>
      </c>
      <c r="T18" s="61">
        <v>146.30680000000001</v>
      </c>
      <c r="U18" s="61"/>
      <c r="V18" s="61">
        <v>26.521740000000001</v>
      </c>
      <c r="W18" s="61">
        <v>1.22</v>
      </c>
      <c r="X18" s="61">
        <v>1.21</v>
      </c>
      <c r="Y18" s="61">
        <v>1.23</v>
      </c>
      <c r="Z18" s="61">
        <v>1.23</v>
      </c>
      <c r="AA18" s="61">
        <v>17880427601.700001</v>
      </c>
      <c r="AB18" s="61">
        <v>213.4</v>
      </c>
      <c r="AC18" s="74">
        <v>45108</v>
      </c>
      <c r="AD18" s="61">
        <v>375.44740000000002</v>
      </c>
      <c r="AE18" s="62">
        <v>45154</v>
      </c>
      <c r="AF18" s="61">
        <v>1.7589999999999999</v>
      </c>
      <c r="AG18" s="61"/>
      <c r="AH18" s="61"/>
      <c r="AI18" s="61">
        <v>3.21</v>
      </c>
      <c r="AJ18" s="61">
        <v>3.21</v>
      </c>
      <c r="AK18" s="61">
        <v>24.67</v>
      </c>
      <c r="AL18" s="61">
        <v>638.4</v>
      </c>
      <c r="AM18" s="61">
        <v>642.78</v>
      </c>
      <c r="AN18" s="61">
        <v>24.52</v>
      </c>
      <c r="AO18" s="61">
        <v>24.52</v>
      </c>
      <c r="AP18" s="61">
        <v>24.52</v>
      </c>
      <c r="AQ18" s="61">
        <v>24.53</v>
      </c>
      <c r="AR18" s="61" t="s">
        <v>183</v>
      </c>
      <c r="AS18" s="62"/>
    </row>
    <row r="19" spans="2:45">
      <c r="B19" s="61">
        <v>1</v>
      </c>
      <c r="C19" s="62">
        <v>45183</v>
      </c>
      <c r="D19" s="61" t="s">
        <v>200</v>
      </c>
      <c r="E19" s="61" t="s">
        <v>201</v>
      </c>
      <c r="F19" s="61" t="s">
        <v>52</v>
      </c>
      <c r="G19" s="61">
        <v>0.125</v>
      </c>
      <c r="H19" s="61" t="s">
        <v>202</v>
      </c>
      <c r="I19" s="67">
        <v>12446999</v>
      </c>
      <c r="J19" s="62">
        <v>45148</v>
      </c>
      <c r="K19" s="62">
        <v>45332</v>
      </c>
      <c r="L19" s="62">
        <v>45323</v>
      </c>
      <c r="M19" s="61">
        <v>0</v>
      </c>
      <c r="N19" s="61">
        <v>0.80978000000000006</v>
      </c>
      <c r="O19" s="61">
        <v>6.25E-2</v>
      </c>
      <c r="P19" s="61"/>
      <c r="Q19" s="61">
        <v>35</v>
      </c>
      <c r="R19" s="61">
        <v>1.5939999999999999E-2</v>
      </c>
      <c r="S19" s="61">
        <v>85.02</v>
      </c>
      <c r="T19" s="61">
        <v>113.99550000000001</v>
      </c>
      <c r="U19" s="61"/>
      <c r="V19" s="61">
        <v>17.904890000000002</v>
      </c>
      <c r="W19" s="61">
        <v>1.01</v>
      </c>
      <c r="X19" s="61">
        <v>1</v>
      </c>
      <c r="Y19" s="61">
        <v>1.02</v>
      </c>
      <c r="Z19" s="61">
        <v>1.03</v>
      </c>
      <c r="AA19" s="61">
        <v>14189012580.799999</v>
      </c>
      <c r="AB19" s="61">
        <v>280.0548</v>
      </c>
      <c r="AC19" s="74">
        <v>45108</v>
      </c>
      <c r="AD19" s="61">
        <v>375.44709999999998</v>
      </c>
      <c r="AE19" s="62">
        <v>45154</v>
      </c>
      <c r="AF19" s="61">
        <v>1.341</v>
      </c>
      <c r="AG19" s="61"/>
      <c r="AH19" s="61"/>
      <c r="AI19" s="61">
        <v>2.5499999999999998</v>
      </c>
      <c r="AJ19" s="61">
        <v>2.5499999999999998</v>
      </c>
      <c r="AK19" s="61">
        <v>17.690000000000001</v>
      </c>
      <c r="AL19" s="61">
        <v>315.42</v>
      </c>
      <c r="AM19" s="61">
        <v>320.95999999999998</v>
      </c>
      <c r="AN19" s="61">
        <v>17.600000000000001</v>
      </c>
      <c r="AO19" s="61">
        <v>17.600000000000001</v>
      </c>
      <c r="AP19" s="61">
        <v>17.600000000000001</v>
      </c>
      <c r="AQ19" s="61">
        <v>17.600000000000001</v>
      </c>
      <c r="AR19" s="61" t="s">
        <v>183</v>
      </c>
      <c r="AS19" s="62"/>
    </row>
    <row r="20" spans="2:45">
      <c r="B20" s="61">
        <v>1</v>
      </c>
      <c r="C20" s="62">
        <v>45183</v>
      </c>
      <c r="D20" s="61" t="s">
        <v>76</v>
      </c>
      <c r="E20" s="61" t="s">
        <v>77</v>
      </c>
      <c r="F20" s="61" t="s">
        <v>52</v>
      </c>
      <c r="G20" s="61">
        <v>1.125</v>
      </c>
      <c r="H20" s="61" t="s">
        <v>78</v>
      </c>
      <c r="I20" s="67">
        <v>13065680</v>
      </c>
      <c r="J20" s="62">
        <v>45068</v>
      </c>
      <c r="K20" s="62">
        <v>45252</v>
      </c>
      <c r="L20" s="62">
        <v>45243</v>
      </c>
      <c r="M20" s="61">
        <v>0</v>
      </c>
      <c r="N20" s="61">
        <v>0.375</v>
      </c>
      <c r="O20" s="61">
        <v>0.5625</v>
      </c>
      <c r="P20" s="61"/>
      <c r="Q20" s="61">
        <v>115</v>
      </c>
      <c r="R20" s="61">
        <v>0.65264</v>
      </c>
      <c r="S20" s="61">
        <v>103.34</v>
      </c>
      <c r="T20" s="61">
        <v>192.4941</v>
      </c>
      <c r="U20" s="61"/>
      <c r="V20" s="61">
        <v>14.1875</v>
      </c>
      <c r="W20" s="61">
        <v>0.83</v>
      </c>
      <c r="X20" s="61">
        <v>0.82</v>
      </c>
      <c r="Y20" s="61">
        <v>0.84</v>
      </c>
      <c r="Z20" s="61">
        <v>0.85</v>
      </c>
      <c r="AA20" s="61">
        <v>25150657054.099998</v>
      </c>
      <c r="AB20" s="61">
        <v>202.24289999999999</v>
      </c>
      <c r="AC20" s="74">
        <v>45108</v>
      </c>
      <c r="AD20" s="61">
        <v>375.44569999999999</v>
      </c>
      <c r="AE20" s="62">
        <v>45154</v>
      </c>
      <c r="AF20" s="61">
        <v>1.8560000000000001</v>
      </c>
      <c r="AG20" s="61"/>
      <c r="AH20" s="61"/>
      <c r="AI20" s="61">
        <v>4.5199999999999996</v>
      </c>
      <c r="AJ20" s="61">
        <v>4.5199999999999996</v>
      </c>
      <c r="AK20" s="61">
        <v>13.13</v>
      </c>
      <c r="AL20" s="61">
        <v>181.47</v>
      </c>
      <c r="AM20" s="61">
        <v>186.45</v>
      </c>
      <c r="AN20" s="61">
        <v>13.08</v>
      </c>
      <c r="AO20" s="61">
        <v>13.08</v>
      </c>
      <c r="AP20" s="61">
        <v>13.08</v>
      </c>
      <c r="AQ20" s="61">
        <v>13.08</v>
      </c>
      <c r="AR20" s="61" t="s">
        <v>183</v>
      </c>
      <c r="AS20" s="62"/>
    </row>
    <row r="21" spans="2:45">
      <c r="B21" s="61">
        <v>1</v>
      </c>
      <c r="C21" s="62">
        <v>45183</v>
      </c>
      <c r="D21" s="61" t="s">
        <v>203</v>
      </c>
      <c r="E21" s="61" t="s">
        <v>204</v>
      </c>
      <c r="F21" s="61" t="s">
        <v>52</v>
      </c>
      <c r="G21" s="61">
        <v>0.125</v>
      </c>
      <c r="H21" s="61" t="s">
        <v>205</v>
      </c>
      <c r="I21" s="67">
        <v>9035399</v>
      </c>
      <c r="J21" s="62">
        <v>45007</v>
      </c>
      <c r="K21" s="62">
        <v>45191</v>
      </c>
      <c r="L21" s="62">
        <v>45364</v>
      </c>
      <c r="M21" s="61">
        <v>1</v>
      </c>
      <c r="N21" s="61">
        <v>4.3479999999999998E-2</v>
      </c>
      <c r="O21" s="61">
        <v>6.25E-2</v>
      </c>
      <c r="P21" s="61"/>
      <c r="Q21" s="61">
        <v>-8</v>
      </c>
      <c r="R21" s="61">
        <v>-3.47E-3</v>
      </c>
      <c r="S21" s="61">
        <v>73.98</v>
      </c>
      <c r="T21" s="61">
        <v>94.435699999999997</v>
      </c>
      <c r="U21" s="61"/>
      <c r="V21" s="61">
        <v>27.521740000000001</v>
      </c>
      <c r="W21" s="61">
        <v>1.22</v>
      </c>
      <c r="X21" s="61">
        <v>1.21</v>
      </c>
      <c r="Y21" s="61">
        <v>1.23</v>
      </c>
      <c r="Z21" s="61">
        <v>1.23</v>
      </c>
      <c r="AA21" s="61">
        <v>8532642303.8000002</v>
      </c>
      <c r="AB21" s="61">
        <v>294.11070000000001</v>
      </c>
      <c r="AC21" s="74">
        <v>45108</v>
      </c>
      <c r="AD21" s="61">
        <v>375.447</v>
      </c>
      <c r="AE21" s="62">
        <v>45154</v>
      </c>
      <c r="AF21" s="61">
        <v>1.2769999999999999</v>
      </c>
      <c r="AG21" s="61"/>
      <c r="AH21" s="61"/>
      <c r="AI21" s="61">
        <v>1.53</v>
      </c>
      <c r="AJ21" s="61">
        <v>1.53</v>
      </c>
      <c r="AK21" s="61">
        <v>26.96</v>
      </c>
      <c r="AL21" s="61">
        <v>737.11</v>
      </c>
      <c r="AM21" s="61">
        <v>741.42</v>
      </c>
      <c r="AN21" s="61">
        <v>26.8</v>
      </c>
      <c r="AO21" s="61">
        <v>26.8</v>
      </c>
      <c r="AP21" s="61">
        <v>26.8</v>
      </c>
      <c r="AQ21" s="61">
        <v>26.8</v>
      </c>
      <c r="AR21" s="61" t="s">
        <v>183</v>
      </c>
      <c r="AS21" s="62"/>
    </row>
    <row r="22" spans="2:45">
      <c r="B22" s="61">
        <v>1</v>
      </c>
      <c r="C22" s="62">
        <v>45183</v>
      </c>
      <c r="D22" s="61" t="s">
        <v>91</v>
      </c>
      <c r="E22" s="61" t="s">
        <v>92</v>
      </c>
      <c r="F22" s="61" t="s">
        <v>52</v>
      </c>
      <c r="G22" s="61">
        <v>0.75</v>
      </c>
      <c r="H22" s="61" t="s">
        <v>93</v>
      </c>
      <c r="I22" s="67">
        <v>11686640</v>
      </c>
      <c r="J22" s="62">
        <v>45068</v>
      </c>
      <c r="K22" s="62">
        <v>45252</v>
      </c>
      <c r="L22" s="62">
        <v>45243</v>
      </c>
      <c r="M22" s="61">
        <v>0</v>
      </c>
      <c r="N22" s="61">
        <v>0.375</v>
      </c>
      <c r="O22" s="61">
        <v>0.375</v>
      </c>
      <c r="P22" s="61"/>
      <c r="Q22" s="61">
        <v>115</v>
      </c>
      <c r="R22" s="61">
        <v>0.42353000000000002</v>
      </c>
      <c r="S22" s="61">
        <v>89.74</v>
      </c>
      <c r="T22" s="61">
        <v>162.5891</v>
      </c>
      <c r="U22" s="61"/>
      <c r="V22" s="61">
        <v>24.1875</v>
      </c>
      <c r="W22" s="61">
        <v>1.22</v>
      </c>
      <c r="X22" s="61">
        <v>1.21</v>
      </c>
      <c r="Y22" s="61">
        <v>1.22</v>
      </c>
      <c r="Z22" s="61">
        <v>1.23</v>
      </c>
      <c r="AA22" s="61">
        <v>19001202104.799999</v>
      </c>
      <c r="AB22" s="61">
        <v>207.76669999999999</v>
      </c>
      <c r="AC22" s="74">
        <v>45108</v>
      </c>
      <c r="AD22" s="61">
        <v>375.4468</v>
      </c>
      <c r="AE22" s="62">
        <v>45154</v>
      </c>
      <c r="AF22" s="61">
        <v>1.8069999999999999</v>
      </c>
      <c r="AG22" s="61"/>
      <c r="AH22" s="61"/>
      <c r="AI22" s="61">
        <v>3.41</v>
      </c>
      <c r="AJ22" s="61">
        <v>3.41</v>
      </c>
      <c r="AK22" s="61">
        <v>21.97</v>
      </c>
      <c r="AL22" s="61">
        <v>514.41</v>
      </c>
      <c r="AM22" s="61">
        <v>519.01</v>
      </c>
      <c r="AN22" s="61">
        <v>21.83</v>
      </c>
      <c r="AO22" s="61">
        <v>21.84</v>
      </c>
      <c r="AP22" s="61">
        <v>21.84</v>
      </c>
      <c r="AQ22" s="61">
        <v>21.84</v>
      </c>
      <c r="AR22" s="61" t="s">
        <v>183</v>
      </c>
      <c r="AS22" s="62"/>
    </row>
    <row r="23" spans="2:45">
      <c r="B23" s="61">
        <v>1</v>
      </c>
      <c r="C23" s="62">
        <v>45183</v>
      </c>
      <c r="D23" s="61" t="s">
        <v>219</v>
      </c>
      <c r="E23" s="61" t="s">
        <v>220</v>
      </c>
      <c r="F23" s="61" t="s">
        <v>53</v>
      </c>
      <c r="G23" s="61">
        <v>2.5</v>
      </c>
      <c r="H23" s="61" t="s">
        <v>221</v>
      </c>
      <c r="I23" s="67">
        <v>6821210</v>
      </c>
      <c r="J23" s="62">
        <v>45124</v>
      </c>
      <c r="K23" s="62">
        <v>45308</v>
      </c>
      <c r="L23" s="62">
        <v>45299</v>
      </c>
      <c r="M23" s="61">
        <v>0</v>
      </c>
      <c r="N23" s="61">
        <v>0.67935000000000001</v>
      </c>
      <c r="O23" s="61">
        <v>1.25</v>
      </c>
      <c r="P23" s="61">
        <v>4.8032000000000004</v>
      </c>
      <c r="Q23" s="61">
        <v>59</v>
      </c>
      <c r="R23" s="61">
        <v>1.54016</v>
      </c>
      <c r="S23" s="61">
        <v>377.899</v>
      </c>
      <c r="T23" s="61">
        <v>379.43920000000003</v>
      </c>
      <c r="U23" s="61">
        <v>384.678</v>
      </c>
      <c r="V23" s="61">
        <v>0.83967000000000003</v>
      </c>
      <c r="W23" s="61">
        <v>1.18</v>
      </c>
      <c r="X23" s="61">
        <v>-1.63</v>
      </c>
      <c r="Y23" s="61">
        <v>2.36</v>
      </c>
      <c r="Z23" s="61">
        <v>4.17</v>
      </c>
      <c r="AA23" s="61">
        <v>25882341688.599998</v>
      </c>
      <c r="AB23" s="61">
        <v>97.667900000000003</v>
      </c>
      <c r="AC23" s="74">
        <v>45108</v>
      </c>
      <c r="AD23" s="61">
        <v>374.2</v>
      </c>
      <c r="AE23" s="62">
        <v>45154</v>
      </c>
      <c r="AF23" s="61">
        <v>3.831</v>
      </c>
      <c r="AG23" s="61">
        <v>0.33333000000000002</v>
      </c>
      <c r="AH23" s="61">
        <v>375.3</v>
      </c>
      <c r="AI23" s="61">
        <v>4.6500000000000004</v>
      </c>
      <c r="AJ23" s="61">
        <v>4.6500000000000004</v>
      </c>
      <c r="AK23" s="61">
        <v>0</v>
      </c>
      <c r="AL23" s="61">
        <v>0</v>
      </c>
      <c r="AM23" s="61">
        <v>1.1000000000000001</v>
      </c>
      <c r="AN23" s="61">
        <v>0.82</v>
      </c>
      <c r="AO23" s="61">
        <v>0.82</v>
      </c>
      <c r="AP23" s="61">
        <v>0.83</v>
      </c>
      <c r="AQ23" s="61">
        <v>0.84</v>
      </c>
      <c r="AR23" s="61" t="s">
        <v>183</v>
      </c>
      <c r="AS23" s="62"/>
    </row>
    <row r="24" spans="2:45">
      <c r="B24" s="61">
        <v>1</v>
      </c>
      <c r="C24" s="62">
        <v>45183</v>
      </c>
      <c r="D24" s="61" t="s">
        <v>106</v>
      </c>
      <c r="E24" s="61" t="s">
        <v>107</v>
      </c>
      <c r="F24" s="61" t="s">
        <v>52</v>
      </c>
      <c r="G24" s="61">
        <v>0.125</v>
      </c>
      <c r="H24" s="61" t="s">
        <v>108</v>
      </c>
      <c r="I24" s="67">
        <v>10953298</v>
      </c>
      <c r="J24" s="62">
        <v>45007</v>
      </c>
      <c r="K24" s="62">
        <v>45191</v>
      </c>
      <c r="L24" s="62">
        <v>45364</v>
      </c>
      <c r="M24" s="61">
        <v>1</v>
      </c>
      <c r="N24" s="61">
        <v>4.3479999999999998E-2</v>
      </c>
      <c r="O24" s="61">
        <v>6.25E-2</v>
      </c>
      <c r="P24" s="61"/>
      <c r="Q24" s="61">
        <v>-8</v>
      </c>
      <c r="R24" s="61">
        <v>-3.9899999999999996E-3</v>
      </c>
      <c r="S24" s="61">
        <v>70.709999999999994</v>
      </c>
      <c r="T24" s="61">
        <v>103.74460000000001</v>
      </c>
      <c r="U24" s="61"/>
      <c r="V24" s="61">
        <v>34.521740000000001</v>
      </c>
      <c r="W24" s="61">
        <v>1.1399999999999999</v>
      </c>
      <c r="X24" s="61">
        <v>1.1299999999999999</v>
      </c>
      <c r="Y24" s="61">
        <v>1.1399999999999999</v>
      </c>
      <c r="Z24" s="61">
        <v>1.1499999999999999</v>
      </c>
      <c r="AA24" s="61">
        <v>11363450085.200001</v>
      </c>
      <c r="AB24" s="61">
        <v>255.8871</v>
      </c>
      <c r="AC24" s="74">
        <v>45108</v>
      </c>
      <c r="AD24" s="61">
        <v>375.44779999999997</v>
      </c>
      <c r="AE24" s="62">
        <v>45154</v>
      </c>
      <c r="AF24" s="61">
        <v>1.4670000000000001</v>
      </c>
      <c r="AG24" s="61"/>
      <c r="AH24" s="61"/>
      <c r="AI24" s="61">
        <v>2.04</v>
      </c>
      <c r="AJ24" s="61">
        <v>2.04</v>
      </c>
      <c r="AK24" s="61">
        <v>33.61</v>
      </c>
      <c r="AL24" s="61">
        <v>1150.45</v>
      </c>
      <c r="AM24" s="61">
        <v>1153.99</v>
      </c>
      <c r="AN24" s="61">
        <v>33.42</v>
      </c>
      <c r="AO24" s="61">
        <v>33.42</v>
      </c>
      <c r="AP24" s="61">
        <v>33.42</v>
      </c>
      <c r="AQ24" s="61">
        <v>33.43</v>
      </c>
      <c r="AR24" s="61" t="s">
        <v>183</v>
      </c>
      <c r="AS24" s="62"/>
    </row>
    <row r="25" spans="2:45">
      <c r="B25" s="61">
        <v>1</v>
      </c>
      <c r="C25" s="62">
        <v>45183</v>
      </c>
      <c r="D25" s="61" t="s">
        <v>222</v>
      </c>
      <c r="E25" s="61" t="s">
        <v>223</v>
      </c>
      <c r="F25" s="61" t="s">
        <v>52</v>
      </c>
      <c r="G25" s="61">
        <v>0.125</v>
      </c>
      <c r="H25" s="61" t="s">
        <v>221</v>
      </c>
      <c r="I25" s="67">
        <v>15243857</v>
      </c>
      <c r="J25" s="62">
        <v>45007</v>
      </c>
      <c r="K25" s="62">
        <v>45191</v>
      </c>
      <c r="L25" s="62">
        <v>45364</v>
      </c>
      <c r="M25" s="61">
        <v>1</v>
      </c>
      <c r="N25" s="61">
        <v>4.3479999999999998E-2</v>
      </c>
      <c r="O25" s="61">
        <v>6.25E-2</v>
      </c>
      <c r="P25" s="61"/>
      <c r="Q25" s="61">
        <v>-8</v>
      </c>
      <c r="R25" s="61">
        <v>-4.2100000000000002E-3</v>
      </c>
      <c r="S25" s="61">
        <v>98.64</v>
      </c>
      <c r="T25" s="61">
        <v>152.7645</v>
      </c>
      <c r="U25" s="61"/>
      <c r="V25" s="61">
        <v>0.52173999999999998</v>
      </c>
      <c r="W25" s="61">
        <v>1.66</v>
      </c>
      <c r="X25" s="61">
        <v>1.23</v>
      </c>
      <c r="Y25" s="61">
        <v>1.85</v>
      </c>
      <c r="Z25" s="61">
        <v>2.12</v>
      </c>
      <c r="AA25" s="61">
        <v>23287200621.900002</v>
      </c>
      <c r="AB25" s="61">
        <v>242.4194</v>
      </c>
      <c r="AC25" s="74">
        <v>45108</v>
      </c>
      <c r="AD25" s="61">
        <v>375.447</v>
      </c>
      <c r="AE25" s="62">
        <v>45154</v>
      </c>
      <c r="AF25" s="61">
        <v>1.5489999999999999</v>
      </c>
      <c r="AG25" s="61"/>
      <c r="AH25" s="61"/>
      <c r="AI25" s="61">
        <v>4.18</v>
      </c>
      <c r="AJ25" s="61">
        <v>4.18</v>
      </c>
      <c r="AK25" s="61">
        <v>0</v>
      </c>
      <c r="AL25" s="61">
        <v>0</v>
      </c>
      <c r="AM25" s="61">
        <v>0.52</v>
      </c>
      <c r="AN25" s="61">
        <v>0.52</v>
      </c>
      <c r="AO25" s="61">
        <v>0.52</v>
      </c>
      <c r="AP25" s="61">
        <v>0.52</v>
      </c>
      <c r="AQ25" s="61">
        <v>0.52</v>
      </c>
      <c r="AR25" s="61" t="s">
        <v>183</v>
      </c>
      <c r="AS25" s="62"/>
    </row>
    <row r="26" spans="2:45">
      <c r="B26" s="61">
        <v>1</v>
      </c>
      <c r="C26" s="62">
        <v>45183</v>
      </c>
      <c r="D26" s="61">
        <v>3179082</v>
      </c>
      <c r="E26" s="61" t="s">
        <v>71</v>
      </c>
      <c r="F26" s="61" t="s">
        <v>53</v>
      </c>
      <c r="G26" s="61">
        <v>2</v>
      </c>
      <c r="H26" s="61" t="s">
        <v>72</v>
      </c>
      <c r="I26" s="67">
        <v>9083989</v>
      </c>
      <c r="J26" s="62">
        <v>45133</v>
      </c>
      <c r="K26" s="62">
        <v>45317</v>
      </c>
      <c r="L26" s="62">
        <v>45308</v>
      </c>
      <c r="M26" s="61">
        <v>0</v>
      </c>
      <c r="N26" s="61">
        <v>0.72826000000000002</v>
      </c>
      <c r="O26" s="61">
        <v>1</v>
      </c>
      <c r="P26" s="61">
        <v>2.1619000000000002</v>
      </c>
      <c r="Q26" s="61">
        <v>50</v>
      </c>
      <c r="R26" s="61">
        <v>0.58745999999999998</v>
      </c>
      <c r="S26" s="61">
        <v>241.97</v>
      </c>
      <c r="T26" s="61">
        <v>242.5575</v>
      </c>
      <c r="U26" s="61">
        <v>216.1429</v>
      </c>
      <c r="V26" s="61">
        <v>11.364129999999999</v>
      </c>
      <c r="W26" s="61">
        <v>0.61</v>
      </c>
      <c r="X26" s="61">
        <v>0.37</v>
      </c>
      <c r="Y26" s="61">
        <v>0.71</v>
      </c>
      <c r="Z26" s="61">
        <v>0.87</v>
      </c>
      <c r="AA26" s="61">
        <v>22033893310.900002</v>
      </c>
      <c r="AB26" s="61">
        <v>173.6</v>
      </c>
      <c r="AC26" s="74">
        <v>45108</v>
      </c>
      <c r="AD26" s="61">
        <v>374.2</v>
      </c>
      <c r="AE26" s="62">
        <v>45154</v>
      </c>
      <c r="AF26" s="61">
        <v>2.1560000000000001</v>
      </c>
      <c r="AG26" s="61">
        <v>0.33333000000000002</v>
      </c>
      <c r="AH26" s="61">
        <v>375.3</v>
      </c>
      <c r="AI26" s="61">
        <v>3.96</v>
      </c>
      <c r="AJ26" s="61">
        <v>3.96</v>
      </c>
      <c r="AK26" s="61">
        <v>10.29</v>
      </c>
      <c r="AL26" s="61">
        <v>112.88</v>
      </c>
      <c r="AM26" s="61">
        <v>117.31</v>
      </c>
      <c r="AN26" s="61">
        <v>10.23</v>
      </c>
      <c r="AO26" s="61">
        <v>10.25</v>
      </c>
      <c r="AP26" s="61">
        <v>10.26</v>
      </c>
      <c r="AQ26" s="61">
        <v>10.29</v>
      </c>
      <c r="AR26" s="61" t="s">
        <v>183</v>
      </c>
      <c r="AS26" s="62"/>
    </row>
    <row r="27" spans="2:45">
      <c r="B27" s="61">
        <v>1</v>
      </c>
      <c r="C27" s="62">
        <v>45183</v>
      </c>
      <c r="D27" s="61" t="s">
        <v>97</v>
      </c>
      <c r="E27" s="61" t="s">
        <v>98</v>
      </c>
      <c r="F27" s="61" t="s">
        <v>52</v>
      </c>
      <c r="G27" s="61">
        <v>0.25</v>
      </c>
      <c r="H27" s="61" t="s">
        <v>99</v>
      </c>
      <c r="I27" s="67">
        <v>12366020</v>
      </c>
      <c r="J27" s="62">
        <v>45007</v>
      </c>
      <c r="K27" s="62">
        <v>45191</v>
      </c>
      <c r="L27" s="62">
        <v>45364</v>
      </c>
      <c r="M27" s="61">
        <v>1</v>
      </c>
      <c r="N27" s="61">
        <v>4.3479999999999998E-2</v>
      </c>
      <c r="O27" s="61">
        <v>0.125</v>
      </c>
      <c r="P27" s="61"/>
      <c r="Q27" s="61">
        <v>-8</v>
      </c>
      <c r="R27" s="61">
        <v>-8.43E-3</v>
      </c>
      <c r="S27" s="61">
        <v>76.52</v>
      </c>
      <c r="T27" s="61">
        <v>118.6825</v>
      </c>
      <c r="U27" s="61"/>
      <c r="V27" s="61">
        <v>28.521740000000001</v>
      </c>
      <c r="W27" s="61">
        <v>1.21</v>
      </c>
      <c r="X27" s="61">
        <v>1.2</v>
      </c>
      <c r="Y27" s="61">
        <v>1.21</v>
      </c>
      <c r="Z27" s="61">
        <v>1.22</v>
      </c>
      <c r="AA27" s="61">
        <v>14676302583.5</v>
      </c>
      <c r="AB27" s="61">
        <v>242.05</v>
      </c>
      <c r="AC27" s="74">
        <v>45108</v>
      </c>
      <c r="AD27" s="61">
        <v>375.44619999999998</v>
      </c>
      <c r="AE27" s="62">
        <v>45154</v>
      </c>
      <c r="AF27" s="61">
        <v>1.5509999999999999</v>
      </c>
      <c r="AG27" s="61"/>
      <c r="AH27" s="61"/>
      <c r="AI27" s="61">
        <v>2.64</v>
      </c>
      <c r="AJ27" s="61">
        <v>2.64</v>
      </c>
      <c r="AK27" s="61">
        <v>27.36</v>
      </c>
      <c r="AL27" s="61">
        <v>769.81</v>
      </c>
      <c r="AM27" s="61">
        <v>774.05</v>
      </c>
      <c r="AN27" s="61">
        <v>27.2</v>
      </c>
      <c r="AO27" s="61">
        <v>27.2</v>
      </c>
      <c r="AP27" s="61">
        <v>27.2</v>
      </c>
      <c r="AQ27" s="61">
        <v>27.2</v>
      </c>
      <c r="AR27" s="61" t="s">
        <v>183</v>
      </c>
      <c r="AS27" s="62"/>
    </row>
    <row r="28" spans="2:45">
      <c r="B28" s="61">
        <v>1</v>
      </c>
      <c r="C28" s="62">
        <v>45183</v>
      </c>
      <c r="D28" s="61" t="s">
        <v>65</v>
      </c>
      <c r="E28" s="61" t="s">
        <v>66</v>
      </c>
      <c r="F28" s="61" t="s">
        <v>52</v>
      </c>
      <c r="G28" s="61">
        <v>1.25</v>
      </c>
      <c r="H28" s="61" t="s">
        <v>67</v>
      </c>
      <c r="I28" s="67">
        <v>14656667</v>
      </c>
      <c r="J28" s="62">
        <v>45068</v>
      </c>
      <c r="K28" s="62">
        <v>45252</v>
      </c>
      <c r="L28" s="62">
        <v>45243</v>
      </c>
      <c r="M28" s="61">
        <v>0</v>
      </c>
      <c r="N28" s="61">
        <v>0.375</v>
      </c>
      <c r="O28" s="61">
        <v>0.625</v>
      </c>
      <c r="P28" s="61"/>
      <c r="Q28" s="61">
        <v>115</v>
      </c>
      <c r="R28" s="61">
        <v>0.67544000000000004</v>
      </c>
      <c r="S28" s="61">
        <v>106.452</v>
      </c>
      <c r="T28" s="61">
        <v>184.74369999999999</v>
      </c>
      <c r="U28" s="61"/>
      <c r="V28" s="61">
        <v>9.1875</v>
      </c>
      <c r="W28" s="61">
        <v>0.47</v>
      </c>
      <c r="X28" s="61">
        <v>0.44</v>
      </c>
      <c r="Y28" s="61">
        <v>0.48</v>
      </c>
      <c r="Z28" s="61">
        <v>0.49</v>
      </c>
      <c r="AA28" s="61">
        <v>27077271805.5</v>
      </c>
      <c r="AB28" s="61">
        <v>217.13229999999999</v>
      </c>
      <c r="AC28" s="74">
        <v>45108</v>
      </c>
      <c r="AD28" s="61">
        <v>375.4477</v>
      </c>
      <c r="AE28" s="62">
        <v>45154</v>
      </c>
      <c r="AF28" s="61">
        <v>1.7290000000000001</v>
      </c>
      <c r="AG28" s="61"/>
      <c r="AH28" s="61"/>
      <c r="AI28" s="61">
        <v>4.8600000000000003</v>
      </c>
      <c r="AJ28" s="61">
        <v>4.8600000000000003</v>
      </c>
      <c r="AK28" s="61">
        <v>8.6999999999999993</v>
      </c>
      <c r="AL28" s="61">
        <v>78.42</v>
      </c>
      <c r="AM28" s="61">
        <v>82.37</v>
      </c>
      <c r="AN28" s="61">
        <v>8.68</v>
      </c>
      <c r="AO28" s="61">
        <v>8.68</v>
      </c>
      <c r="AP28" s="61">
        <v>8.68</v>
      </c>
      <c r="AQ28" s="61">
        <v>8.68</v>
      </c>
      <c r="AR28" s="61" t="s">
        <v>183</v>
      </c>
      <c r="AS28" s="62"/>
    </row>
    <row r="29" spans="2:45">
      <c r="B29" s="61">
        <v>1</v>
      </c>
      <c r="C29" s="62">
        <v>45183</v>
      </c>
      <c r="D29" s="61" t="s">
        <v>68</v>
      </c>
      <c r="E29" s="61" t="s">
        <v>69</v>
      </c>
      <c r="F29" s="61" t="s">
        <v>52</v>
      </c>
      <c r="G29" s="61">
        <v>0.75</v>
      </c>
      <c r="H29" s="61" t="s">
        <v>70</v>
      </c>
      <c r="I29" s="67">
        <v>14570332</v>
      </c>
      <c r="J29" s="62">
        <v>45007</v>
      </c>
      <c r="K29" s="62">
        <v>45191</v>
      </c>
      <c r="L29" s="62">
        <v>45364</v>
      </c>
      <c r="M29" s="61">
        <v>1</v>
      </c>
      <c r="N29" s="61">
        <v>4.3479999999999998E-2</v>
      </c>
      <c r="O29" s="61">
        <v>0.375</v>
      </c>
      <c r="P29" s="61"/>
      <c r="Q29" s="61">
        <v>-8</v>
      </c>
      <c r="R29" s="61">
        <v>-2.6360000000000001E-2</v>
      </c>
      <c r="S29" s="61">
        <v>100.74</v>
      </c>
      <c r="T29" s="61">
        <v>162.84100000000001</v>
      </c>
      <c r="U29" s="61"/>
      <c r="V29" s="61">
        <v>10.521739999999999</v>
      </c>
      <c r="W29" s="61">
        <v>0.62</v>
      </c>
      <c r="X29" s="61">
        <v>0.6</v>
      </c>
      <c r="Y29" s="61">
        <v>0.63</v>
      </c>
      <c r="Z29" s="61">
        <v>0.64</v>
      </c>
      <c r="AA29" s="61">
        <v>23726475206.299999</v>
      </c>
      <c r="AB29" s="61">
        <v>232.22900000000001</v>
      </c>
      <c r="AC29" s="74">
        <v>45108</v>
      </c>
      <c r="AD29" s="61">
        <v>375.447</v>
      </c>
      <c r="AE29" s="62">
        <v>45154</v>
      </c>
      <c r="AF29" s="61">
        <v>1.617</v>
      </c>
      <c r="AG29" s="61"/>
      <c r="AH29" s="61"/>
      <c r="AI29" s="61">
        <v>4.26</v>
      </c>
      <c r="AJ29" s="61">
        <v>4.26</v>
      </c>
      <c r="AK29" s="61">
        <v>10.14</v>
      </c>
      <c r="AL29" s="61">
        <v>105.31</v>
      </c>
      <c r="AM29" s="61">
        <v>109.68</v>
      </c>
      <c r="AN29" s="61">
        <v>10.11</v>
      </c>
      <c r="AO29" s="61">
        <v>10.11</v>
      </c>
      <c r="AP29" s="61">
        <v>10.11</v>
      </c>
      <c r="AQ29" s="61">
        <v>10.11</v>
      </c>
      <c r="AR29" s="61" t="s">
        <v>183</v>
      </c>
      <c r="AS29" s="62"/>
    </row>
    <row r="30" spans="2:45">
      <c r="B30" s="61">
        <v>1</v>
      </c>
      <c r="C30" s="62">
        <v>45183</v>
      </c>
      <c r="D30" s="61" t="s">
        <v>109</v>
      </c>
      <c r="E30" s="61" t="s">
        <v>110</v>
      </c>
      <c r="F30" s="61" t="s">
        <v>52</v>
      </c>
      <c r="G30" s="61">
        <v>0.375</v>
      </c>
      <c r="H30" s="61" t="s">
        <v>111</v>
      </c>
      <c r="I30" s="67">
        <v>12479737</v>
      </c>
      <c r="J30" s="62">
        <v>45007</v>
      </c>
      <c r="K30" s="62">
        <v>45191</v>
      </c>
      <c r="L30" s="62">
        <v>45364</v>
      </c>
      <c r="M30" s="61">
        <v>1</v>
      </c>
      <c r="N30" s="61">
        <v>4.3479999999999998E-2</v>
      </c>
      <c r="O30" s="61">
        <v>0.1875</v>
      </c>
      <c r="P30" s="61"/>
      <c r="Q30" s="61">
        <v>-8</v>
      </c>
      <c r="R30" s="61">
        <v>-1.298E-2</v>
      </c>
      <c r="S30" s="61">
        <v>77.44</v>
      </c>
      <c r="T30" s="61">
        <v>123.27379999999999</v>
      </c>
      <c r="U30" s="61"/>
      <c r="V30" s="61">
        <v>38.521740000000001</v>
      </c>
      <c r="W30" s="61">
        <v>1.08</v>
      </c>
      <c r="X30" s="61">
        <v>1.07</v>
      </c>
      <c r="Y30" s="61">
        <v>1.08</v>
      </c>
      <c r="Z30" s="61">
        <v>1.08</v>
      </c>
      <c r="AA30" s="61">
        <v>15384249112</v>
      </c>
      <c r="AB30" s="61">
        <v>235.82900000000001</v>
      </c>
      <c r="AC30" s="74">
        <v>45108</v>
      </c>
      <c r="AD30" s="61">
        <v>375.44690000000003</v>
      </c>
      <c r="AE30" s="62">
        <v>45154</v>
      </c>
      <c r="AF30" s="61">
        <v>1.5920000000000001</v>
      </c>
      <c r="AG30" s="61"/>
      <c r="AH30" s="61"/>
      <c r="AI30" s="61">
        <v>2.76</v>
      </c>
      <c r="AJ30" s="61">
        <v>2.76</v>
      </c>
      <c r="AK30" s="61">
        <v>35.44</v>
      </c>
      <c r="AL30" s="61">
        <v>1327.74</v>
      </c>
      <c r="AM30" s="61">
        <v>1330.98</v>
      </c>
      <c r="AN30" s="61">
        <v>35.25</v>
      </c>
      <c r="AO30" s="61">
        <v>35.25</v>
      </c>
      <c r="AP30" s="61">
        <v>35.26</v>
      </c>
      <c r="AQ30" s="61">
        <v>35.26</v>
      </c>
      <c r="AR30" s="61" t="s">
        <v>183</v>
      </c>
      <c r="AS30" s="62"/>
    </row>
    <row r="31" spans="2:45">
      <c r="B31" s="61">
        <v>1</v>
      </c>
      <c r="C31" s="62">
        <v>45183</v>
      </c>
      <c r="D31" s="61" t="s">
        <v>100</v>
      </c>
      <c r="E31" s="61" t="s">
        <v>101</v>
      </c>
      <c r="F31" s="61" t="s">
        <v>52</v>
      </c>
      <c r="G31" s="61">
        <v>1.25</v>
      </c>
      <c r="H31" s="61" t="s">
        <v>102</v>
      </c>
      <c r="I31" s="67">
        <v>10169196</v>
      </c>
      <c r="J31" s="62">
        <v>45068</v>
      </c>
      <c r="K31" s="62">
        <v>45252</v>
      </c>
      <c r="L31" s="62">
        <v>45243</v>
      </c>
      <c r="M31" s="61">
        <v>0</v>
      </c>
      <c r="N31" s="61">
        <v>0.375</v>
      </c>
      <c r="O31" s="61">
        <v>0.625</v>
      </c>
      <c r="P31" s="61"/>
      <c r="Q31" s="61">
        <v>115</v>
      </c>
      <c r="R31" s="61">
        <v>0.76305000000000001</v>
      </c>
      <c r="S31" s="61">
        <v>101.56</v>
      </c>
      <c r="T31" s="61">
        <v>199.1524</v>
      </c>
      <c r="U31" s="61"/>
      <c r="V31" s="61">
        <v>32.1875</v>
      </c>
      <c r="W31" s="61">
        <v>1.17</v>
      </c>
      <c r="X31" s="61">
        <v>1.1599999999999999</v>
      </c>
      <c r="Y31" s="61">
        <v>1.17</v>
      </c>
      <c r="Z31" s="61">
        <v>1.18</v>
      </c>
      <c r="AA31" s="61">
        <v>20252196866.900002</v>
      </c>
      <c r="AB31" s="61">
        <v>192.2</v>
      </c>
      <c r="AC31" s="74">
        <v>45108</v>
      </c>
      <c r="AD31" s="61">
        <v>375.44729999999998</v>
      </c>
      <c r="AE31" s="62">
        <v>45154</v>
      </c>
      <c r="AF31" s="61">
        <v>1.9530000000000001</v>
      </c>
      <c r="AG31" s="61"/>
      <c r="AH31" s="61"/>
      <c r="AI31" s="61">
        <v>3.64</v>
      </c>
      <c r="AJ31" s="61">
        <v>3.64</v>
      </c>
      <c r="AK31" s="61">
        <v>26.56</v>
      </c>
      <c r="AL31" s="61">
        <v>798.53</v>
      </c>
      <c r="AM31" s="61">
        <v>802.32</v>
      </c>
      <c r="AN31" s="61">
        <v>26.41</v>
      </c>
      <c r="AO31" s="61">
        <v>26.41</v>
      </c>
      <c r="AP31" s="61">
        <v>26.41</v>
      </c>
      <c r="AQ31" s="61">
        <v>26.42</v>
      </c>
      <c r="AR31" s="61" t="s">
        <v>183</v>
      </c>
      <c r="AS31" s="62"/>
    </row>
    <row r="32" spans="2:45">
      <c r="B32" s="61">
        <v>1</v>
      </c>
      <c r="C32" s="62">
        <v>45183</v>
      </c>
      <c r="D32" s="61" t="s">
        <v>73</v>
      </c>
      <c r="E32" s="61" t="s">
        <v>74</v>
      </c>
      <c r="F32" s="61" t="s">
        <v>52</v>
      </c>
      <c r="G32" s="61">
        <v>0.125</v>
      </c>
      <c r="H32" s="61" t="s">
        <v>75</v>
      </c>
      <c r="I32" s="67">
        <v>13904709</v>
      </c>
      <c r="J32" s="62">
        <v>45068</v>
      </c>
      <c r="K32" s="62">
        <v>45252</v>
      </c>
      <c r="L32" s="62">
        <v>45243</v>
      </c>
      <c r="M32" s="61">
        <v>0</v>
      </c>
      <c r="N32" s="61">
        <v>0.375</v>
      </c>
      <c r="O32" s="61">
        <v>6.25E-2</v>
      </c>
      <c r="P32" s="61"/>
      <c r="Q32" s="61">
        <v>115</v>
      </c>
      <c r="R32" s="61">
        <v>5.6399999999999999E-2</v>
      </c>
      <c r="S32" s="61">
        <v>91.48</v>
      </c>
      <c r="T32" s="61">
        <v>132.14619999999999</v>
      </c>
      <c r="U32" s="61"/>
      <c r="V32" s="61">
        <v>13.1875</v>
      </c>
      <c r="W32" s="61">
        <v>0.76</v>
      </c>
      <c r="X32" s="61">
        <v>0.75</v>
      </c>
      <c r="Y32" s="61">
        <v>0.77</v>
      </c>
      <c r="Z32" s="61">
        <v>0.78</v>
      </c>
      <c r="AA32" s="61">
        <v>18374545221.400002</v>
      </c>
      <c r="AB32" s="61">
        <v>260.01940000000002</v>
      </c>
      <c r="AC32" s="74">
        <v>45108</v>
      </c>
      <c r="AD32" s="61">
        <v>375.44709999999998</v>
      </c>
      <c r="AE32" s="62">
        <v>45154</v>
      </c>
      <c r="AF32" s="61">
        <v>1.444</v>
      </c>
      <c r="AG32" s="61"/>
      <c r="AH32" s="61"/>
      <c r="AI32" s="61">
        <v>3.3</v>
      </c>
      <c r="AJ32" s="61">
        <v>3.3</v>
      </c>
      <c r="AK32" s="61">
        <v>13.07</v>
      </c>
      <c r="AL32" s="61">
        <v>171.89</v>
      </c>
      <c r="AM32" s="61">
        <v>177.04</v>
      </c>
      <c r="AN32" s="61">
        <v>13.02</v>
      </c>
      <c r="AO32" s="61">
        <v>13.02</v>
      </c>
      <c r="AP32" s="61">
        <v>13.02</v>
      </c>
      <c r="AQ32" s="61">
        <v>13.02</v>
      </c>
      <c r="AR32" s="61" t="s">
        <v>183</v>
      </c>
      <c r="AS32" s="62"/>
    </row>
    <row r="33" spans="2:45">
      <c r="B33" s="61">
        <v>1</v>
      </c>
      <c r="C33" s="62">
        <v>45183</v>
      </c>
      <c r="D33" s="61" t="s">
        <v>82</v>
      </c>
      <c r="E33" s="61" t="s">
        <v>83</v>
      </c>
      <c r="F33" s="61" t="s">
        <v>52</v>
      </c>
      <c r="G33" s="61">
        <v>0.625</v>
      </c>
      <c r="H33" s="61" t="s">
        <v>84</v>
      </c>
      <c r="I33" s="67">
        <v>12559257</v>
      </c>
      <c r="J33" s="62">
        <v>45068</v>
      </c>
      <c r="K33" s="62">
        <v>45252</v>
      </c>
      <c r="L33" s="62">
        <v>45243</v>
      </c>
      <c r="M33" s="61">
        <v>0</v>
      </c>
      <c r="N33" s="61">
        <v>0.375</v>
      </c>
      <c r="O33" s="61">
        <v>0.3125</v>
      </c>
      <c r="P33" s="61"/>
      <c r="Q33" s="61">
        <v>115</v>
      </c>
      <c r="R33" s="61">
        <v>0.34514</v>
      </c>
      <c r="S33" s="61">
        <v>91.9</v>
      </c>
      <c r="T33" s="61">
        <v>162.74160000000001</v>
      </c>
      <c r="U33" s="61"/>
      <c r="V33" s="61">
        <v>19.1875</v>
      </c>
      <c r="W33" s="61">
        <v>1.06</v>
      </c>
      <c r="X33" s="61">
        <v>1.05</v>
      </c>
      <c r="Y33" s="61">
        <v>1.07</v>
      </c>
      <c r="Z33" s="61">
        <v>1.08</v>
      </c>
      <c r="AA33" s="61">
        <v>20439139145.099998</v>
      </c>
      <c r="AB33" s="61">
        <v>212.46449999999999</v>
      </c>
      <c r="AC33" s="74">
        <v>45108</v>
      </c>
      <c r="AD33" s="61">
        <v>375.4461</v>
      </c>
      <c r="AE33" s="62">
        <v>45154</v>
      </c>
      <c r="AF33" s="61">
        <v>1.7669999999999999</v>
      </c>
      <c r="AG33" s="61"/>
      <c r="AH33" s="61"/>
      <c r="AI33" s="61">
        <v>3.67</v>
      </c>
      <c r="AJ33" s="61">
        <v>3.67</v>
      </c>
      <c r="AK33" s="61">
        <v>18.02</v>
      </c>
      <c r="AL33" s="61">
        <v>338.48</v>
      </c>
      <c r="AM33" s="61">
        <v>343.78</v>
      </c>
      <c r="AN33" s="61">
        <v>17.920000000000002</v>
      </c>
      <c r="AO33" s="61">
        <v>17.920000000000002</v>
      </c>
      <c r="AP33" s="61">
        <v>17.920000000000002</v>
      </c>
      <c r="AQ33" s="61">
        <v>17.920000000000002</v>
      </c>
      <c r="AR33" s="61" t="s">
        <v>183</v>
      </c>
      <c r="AS33" s="62"/>
    </row>
    <row r="34" spans="2:45">
      <c r="B34" s="61">
        <v>1</v>
      </c>
      <c r="C34" s="62">
        <v>45183</v>
      </c>
      <c r="D34" s="61" t="s">
        <v>206</v>
      </c>
      <c r="E34" s="61" t="s">
        <v>207</v>
      </c>
      <c r="F34" s="61" t="s">
        <v>52</v>
      </c>
      <c r="G34" s="61">
        <v>0.125</v>
      </c>
      <c r="H34" s="61" t="s">
        <v>208</v>
      </c>
      <c r="I34" s="67">
        <v>9430074</v>
      </c>
      <c r="J34" s="62">
        <v>45007</v>
      </c>
      <c r="K34" s="62">
        <v>45191</v>
      </c>
      <c r="L34" s="62">
        <v>45364</v>
      </c>
      <c r="M34" s="61">
        <v>1</v>
      </c>
      <c r="N34" s="61">
        <v>4.3479999999999998E-2</v>
      </c>
      <c r="O34" s="61">
        <v>6.25E-2</v>
      </c>
      <c r="P34" s="61"/>
      <c r="Q34" s="61">
        <v>-8</v>
      </c>
      <c r="R34" s="61">
        <v>-3.4399999999999999E-3</v>
      </c>
      <c r="S34" s="61">
        <v>87.47</v>
      </c>
      <c r="T34" s="61">
        <v>110.6724</v>
      </c>
      <c r="U34" s="61"/>
      <c r="V34" s="61">
        <v>15.521739999999999</v>
      </c>
      <c r="W34" s="61">
        <v>0.96</v>
      </c>
      <c r="X34" s="61">
        <v>0.95</v>
      </c>
      <c r="Y34" s="61">
        <v>0.97</v>
      </c>
      <c r="Z34" s="61">
        <v>0.98</v>
      </c>
      <c r="AA34" s="61">
        <v>10436484756</v>
      </c>
      <c r="AB34" s="61">
        <v>296.72579999999999</v>
      </c>
      <c r="AC34" s="74">
        <v>45108</v>
      </c>
      <c r="AD34" s="61">
        <v>375.44720000000001</v>
      </c>
      <c r="AE34" s="62">
        <v>45154</v>
      </c>
      <c r="AF34" s="61">
        <v>1.2649999999999999</v>
      </c>
      <c r="AG34" s="61"/>
      <c r="AH34" s="61"/>
      <c r="AI34" s="61">
        <v>1.87</v>
      </c>
      <c r="AJ34" s="61">
        <v>1.87</v>
      </c>
      <c r="AK34" s="61">
        <v>15.36</v>
      </c>
      <c r="AL34" s="61">
        <v>237.66</v>
      </c>
      <c r="AM34" s="61">
        <v>242.96</v>
      </c>
      <c r="AN34" s="61">
        <v>15.29</v>
      </c>
      <c r="AO34" s="61">
        <v>15.29</v>
      </c>
      <c r="AP34" s="61">
        <v>15.29</v>
      </c>
      <c r="AQ34" s="61">
        <v>15.29</v>
      </c>
      <c r="AR34" s="61" t="s">
        <v>183</v>
      </c>
      <c r="AS34" s="62"/>
    </row>
    <row r="35" spans="2:45">
      <c r="B35" s="61">
        <v>1</v>
      </c>
      <c r="C35" s="62">
        <v>45183</v>
      </c>
      <c r="D35" s="61" t="s">
        <v>209</v>
      </c>
      <c r="E35" s="61" t="s">
        <v>210</v>
      </c>
      <c r="F35" s="61" t="s">
        <v>52</v>
      </c>
      <c r="G35" s="61">
        <v>0.625</v>
      </c>
      <c r="H35" s="61" t="s">
        <v>211</v>
      </c>
      <c r="I35" s="67">
        <v>8000000</v>
      </c>
      <c r="J35" s="62">
        <v>45043</v>
      </c>
      <c r="K35" s="62">
        <v>45191</v>
      </c>
      <c r="L35" s="62">
        <v>45364</v>
      </c>
      <c r="M35" s="61">
        <v>1</v>
      </c>
      <c r="N35" s="61">
        <v>4.3479999999999998E-2</v>
      </c>
      <c r="O35" s="61">
        <v>0.3125</v>
      </c>
      <c r="P35" s="61"/>
      <c r="Q35" s="61">
        <v>-8</v>
      </c>
      <c r="R35" s="61">
        <v>-1.4019999999999999E-2</v>
      </c>
      <c r="S35" s="61">
        <v>88.86</v>
      </c>
      <c r="T35" s="61">
        <v>91.655699999999996</v>
      </c>
      <c r="U35" s="61"/>
      <c r="V35" s="61">
        <v>21.521740000000001</v>
      </c>
      <c r="W35" s="61">
        <v>1.19</v>
      </c>
      <c r="X35" s="61">
        <v>1.17</v>
      </c>
      <c r="Y35" s="61">
        <v>1.19</v>
      </c>
      <c r="Z35" s="61">
        <v>1.2</v>
      </c>
      <c r="AA35" s="61">
        <v>7332458929.8999996</v>
      </c>
      <c r="AB35" s="61">
        <v>363.94</v>
      </c>
      <c r="AC35" s="74">
        <v>45108</v>
      </c>
      <c r="AD35" s="61">
        <v>375.44779999999997</v>
      </c>
      <c r="AE35" s="62">
        <v>45154</v>
      </c>
      <c r="AF35" s="61">
        <v>1.032</v>
      </c>
      <c r="AG35" s="61"/>
      <c r="AH35" s="61"/>
      <c r="AI35" s="61">
        <v>1.32</v>
      </c>
      <c r="AJ35" s="61">
        <v>1.32</v>
      </c>
      <c r="AK35" s="61">
        <v>20.07</v>
      </c>
      <c r="AL35" s="61">
        <v>421.68</v>
      </c>
      <c r="AM35" s="61">
        <v>426.59</v>
      </c>
      <c r="AN35" s="61">
        <v>19.95</v>
      </c>
      <c r="AO35" s="61">
        <v>19.95</v>
      </c>
      <c r="AP35" s="61">
        <v>19.95</v>
      </c>
      <c r="AQ35" s="61">
        <v>19.96</v>
      </c>
      <c r="AR35" s="61" t="s">
        <v>183</v>
      </c>
      <c r="AS35" s="62"/>
    </row>
    <row r="36" spans="2:45">
      <c r="B36" s="61">
        <v>1</v>
      </c>
      <c r="C36" s="62">
        <v>45183</v>
      </c>
      <c r="D36" s="61" t="s">
        <v>85</v>
      </c>
      <c r="E36" s="61" t="s">
        <v>86</v>
      </c>
      <c r="F36" s="61" t="s">
        <v>52</v>
      </c>
      <c r="G36" s="61">
        <v>0.125</v>
      </c>
      <c r="H36" s="61" t="s">
        <v>87</v>
      </c>
      <c r="I36" s="67">
        <v>15725522</v>
      </c>
      <c r="J36" s="62">
        <v>45007</v>
      </c>
      <c r="K36" s="62">
        <v>45191</v>
      </c>
      <c r="L36" s="62">
        <v>45364</v>
      </c>
      <c r="M36" s="61">
        <v>1</v>
      </c>
      <c r="N36" s="61">
        <v>4.3479999999999998E-2</v>
      </c>
      <c r="O36" s="61">
        <v>6.25E-2</v>
      </c>
      <c r="P36" s="61"/>
      <c r="Q36" s="61">
        <v>-8</v>
      </c>
      <c r="R36" s="61">
        <v>-4.2100000000000002E-3</v>
      </c>
      <c r="S36" s="61">
        <v>80.73</v>
      </c>
      <c r="T36" s="61">
        <v>125.0248</v>
      </c>
      <c r="U36" s="61"/>
      <c r="V36" s="61">
        <v>20.521740000000001</v>
      </c>
      <c r="W36" s="61">
        <v>1.1599999999999999</v>
      </c>
      <c r="X36" s="61">
        <v>1.1499999999999999</v>
      </c>
      <c r="Y36" s="61">
        <v>1.1599999999999999</v>
      </c>
      <c r="Z36" s="61">
        <v>1.17</v>
      </c>
      <c r="AA36" s="61">
        <v>19660796830</v>
      </c>
      <c r="AB36" s="61">
        <v>242.42259999999999</v>
      </c>
      <c r="AC36" s="74">
        <v>45108</v>
      </c>
      <c r="AD36" s="61">
        <v>375.44709999999998</v>
      </c>
      <c r="AE36" s="62">
        <v>45154</v>
      </c>
      <c r="AF36" s="61">
        <v>1.5489999999999999</v>
      </c>
      <c r="AG36" s="61"/>
      <c r="AH36" s="61"/>
      <c r="AI36" s="61">
        <v>3.53</v>
      </c>
      <c r="AJ36" s="61">
        <v>3.53</v>
      </c>
      <c r="AK36" s="61">
        <v>20.23</v>
      </c>
      <c r="AL36" s="61">
        <v>413.18</v>
      </c>
      <c r="AM36" s="61">
        <v>418.39</v>
      </c>
      <c r="AN36" s="61">
        <v>20.11</v>
      </c>
      <c r="AO36" s="61">
        <v>20.11</v>
      </c>
      <c r="AP36" s="61">
        <v>20.11</v>
      </c>
      <c r="AQ36" s="61">
        <v>20.12</v>
      </c>
      <c r="AR36" s="61" t="s">
        <v>183</v>
      </c>
      <c r="AS36" s="62"/>
    </row>
    <row r="37" spans="2:45">
      <c r="B37" s="61">
        <v>1</v>
      </c>
      <c r="C37" s="62">
        <v>45183</v>
      </c>
      <c r="D37" s="61" t="s">
        <v>60</v>
      </c>
      <c r="E37" s="61" t="s">
        <v>61</v>
      </c>
      <c r="F37" s="61" t="s">
        <v>52</v>
      </c>
      <c r="G37" s="61">
        <v>0.125</v>
      </c>
      <c r="H37" s="61" t="s">
        <v>62</v>
      </c>
      <c r="I37" s="67">
        <v>15458789</v>
      </c>
      <c r="J37" s="62">
        <v>45007</v>
      </c>
      <c r="K37" s="62">
        <v>45191</v>
      </c>
      <c r="L37" s="62">
        <v>45364</v>
      </c>
      <c r="M37" s="61">
        <v>1</v>
      </c>
      <c r="N37" s="61">
        <v>4.3479999999999998E-2</v>
      </c>
      <c r="O37" s="61">
        <v>6.25E-2</v>
      </c>
      <c r="P37" s="61"/>
      <c r="Q37" s="61">
        <v>-8</v>
      </c>
      <c r="R37" s="61">
        <v>-4.3E-3</v>
      </c>
      <c r="S37" s="61">
        <v>97.483999999999995</v>
      </c>
      <c r="T37" s="61">
        <v>154.15299999999999</v>
      </c>
      <c r="U37" s="61"/>
      <c r="V37" s="61">
        <v>5.5217400000000003</v>
      </c>
      <c r="W37" s="61">
        <v>0.49</v>
      </c>
      <c r="X37" s="61">
        <v>0.44</v>
      </c>
      <c r="Y37" s="61">
        <v>0.5</v>
      </c>
      <c r="Z37" s="61">
        <v>0.53</v>
      </c>
      <c r="AA37" s="61">
        <v>23830187172.099998</v>
      </c>
      <c r="AB37" s="61">
        <v>237.42</v>
      </c>
      <c r="AC37" s="74">
        <v>45108</v>
      </c>
      <c r="AD37" s="61">
        <v>375.44650000000001</v>
      </c>
      <c r="AE37" s="62">
        <v>45154</v>
      </c>
      <c r="AF37" s="61">
        <v>1.581</v>
      </c>
      <c r="AG37" s="61"/>
      <c r="AH37" s="61"/>
      <c r="AI37" s="61">
        <v>4.28</v>
      </c>
      <c r="AJ37" s="61">
        <v>4.28</v>
      </c>
      <c r="AK37" s="61">
        <v>5.5</v>
      </c>
      <c r="AL37" s="61">
        <v>30.36</v>
      </c>
      <c r="AM37" s="61">
        <v>32.94</v>
      </c>
      <c r="AN37" s="61">
        <v>5.49</v>
      </c>
      <c r="AO37" s="61">
        <v>5.49</v>
      </c>
      <c r="AP37" s="61">
        <v>5.49</v>
      </c>
      <c r="AQ37" s="61">
        <v>5.49</v>
      </c>
      <c r="AR37" s="61" t="s">
        <v>183</v>
      </c>
      <c r="AS37" s="62"/>
    </row>
    <row r="38" spans="2:45">
      <c r="B38" s="61">
        <v>1</v>
      </c>
      <c r="C38" s="62">
        <v>45183</v>
      </c>
      <c r="D38" s="61" t="s">
        <v>54</v>
      </c>
      <c r="E38" s="61" t="s">
        <v>55</v>
      </c>
      <c r="F38" s="61" t="s">
        <v>52</v>
      </c>
      <c r="G38" s="61">
        <v>0.125</v>
      </c>
      <c r="H38" s="61" t="s">
        <v>56</v>
      </c>
      <c r="I38" s="67">
        <v>13454768</v>
      </c>
      <c r="J38" s="62">
        <v>45007</v>
      </c>
      <c r="K38" s="62">
        <v>45191</v>
      </c>
      <c r="L38" s="62">
        <v>45364</v>
      </c>
      <c r="M38" s="61">
        <v>1</v>
      </c>
      <c r="N38" s="61">
        <v>4.3479999999999998E-2</v>
      </c>
      <c r="O38" s="61">
        <v>6.25E-2</v>
      </c>
      <c r="P38" s="61"/>
      <c r="Q38" s="61">
        <v>-8</v>
      </c>
      <c r="R38" s="61">
        <v>-3.9500000000000004E-3</v>
      </c>
      <c r="S38" s="61">
        <v>97.843999999999994</v>
      </c>
      <c r="T38" s="61">
        <v>142.2475</v>
      </c>
      <c r="U38" s="61"/>
      <c r="V38" s="61">
        <v>2.5217399999999999</v>
      </c>
      <c r="W38" s="61">
        <v>0.77</v>
      </c>
      <c r="X38" s="61">
        <v>0.68</v>
      </c>
      <c r="Y38" s="61">
        <v>0.8</v>
      </c>
      <c r="Z38" s="61">
        <v>0.86</v>
      </c>
      <c r="AA38" s="61">
        <v>19139074761.5</v>
      </c>
      <c r="AB38" s="61">
        <v>258.24189999999999</v>
      </c>
      <c r="AC38" s="74">
        <v>45108</v>
      </c>
      <c r="AD38" s="61">
        <v>375.44760000000002</v>
      </c>
      <c r="AE38" s="62">
        <v>45154</v>
      </c>
      <c r="AF38" s="61">
        <v>1.454</v>
      </c>
      <c r="AG38" s="61"/>
      <c r="AH38" s="61"/>
      <c r="AI38" s="61">
        <v>3.44</v>
      </c>
      <c r="AJ38" s="61">
        <v>3.44</v>
      </c>
      <c r="AK38" s="61">
        <v>2.52</v>
      </c>
      <c r="AL38" s="61">
        <v>6.35</v>
      </c>
      <c r="AM38" s="61">
        <v>7.54</v>
      </c>
      <c r="AN38" s="61">
        <v>2.5099999999999998</v>
      </c>
      <c r="AO38" s="61">
        <v>2.5099999999999998</v>
      </c>
      <c r="AP38" s="61">
        <v>2.5099999999999998</v>
      </c>
      <c r="AQ38" s="61">
        <v>2.5099999999999998</v>
      </c>
      <c r="AR38" s="61" t="s">
        <v>183</v>
      </c>
      <c r="AS38" s="62"/>
    </row>
    <row r="39" spans="2:45">
      <c r="B39" s="61">
        <v>2</v>
      </c>
      <c r="C39" s="62">
        <v>45183</v>
      </c>
      <c r="D39" s="61" t="s">
        <v>191</v>
      </c>
      <c r="E39" s="61" t="s">
        <v>192</v>
      </c>
      <c r="F39" s="61" t="s">
        <v>52</v>
      </c>
      <c r="G39" s="61">
        <v>0.125</v>
      </c>
      <c r="H39" s="61" t="s">
        <v>193</v>
      </c>
      <c r="I39" s="67">
        <v>17936985</v>
      </c>
      <c r="J39" s="62">
        <v>45148</v>
      </c>
      <c r="K39" s="62">
        <v>45332</v>
      </c>
      <c r="L39" s="62">
        <v>45323</v>
      </c>
      <c r="M39" s="61">
        <v>0</v>
      </c>
      <c r="N39" s="61">
        <v>0.80978000000000006</v>
      </c>
      <c r="O39" s="61">
        <v>6.25E-2</v>
      </c>
      <c r="P39" s="61"/>
      <c r="Q39" s="61">
        <v>35</v>
      </c>
      <c r="R39" s="61">
        <v>1.5980000000000001E-2</v>
      </c>
      <c r="S39" s="61">
        <v>97.875</v>
      </c>
      <c r="T39" s="61">
        <v>131.6148</v>
      </c>
      <c r="U39" s="61"/>
      <c r="V39" s="61">
        <v>4.90489</v>
      </c>
      <c r="W39" s="61">
        <v>0.45</v>
      </c>
      <c r="X39" s="61">
        <v>0.4</v>
      </c>
      <c r="Y39" s="61">
        <v>0.47</v>
      </c>
      <c r="Z39" s="61">
        <v>0.5</v>
      </c>
      <c r="AA39" s="61">
        <v>23607726022.299999</v>
      </c>
      <c r="AB39" s="61">
        <v>279.23329999999999</v>
      </c>
      <c r="AC39" s="74">
        <v>45108</v>
      </c>
      <c r="AD39" s="61">
        <v>375.44600000000003</v>
      </c>
      <c r="AE39" s="62">
        <v>45154</v>
      </c>
      <c r="AF39" s="61">
        <v>1.345</v>
      </c>
      <c r="AG39" s="61"/>
      <c r="AH39" s="61"/>
      <c r="AI39" s="61">
        <v>19.649999999999999</v>
      </c>
      <c r="AJ39" s="61">
        <v>4.24</v>
      </c>
      <c r="AK39" s="61">
        <v>4.8899999999999997</v>
      </c>
      <c r="AL39" s="61">
        <v>23.96</v>
      </c>
      <c r="AM39" s="61">
        <v>26.28</v>
      </c>
      <c r="AN39" s="61">
        <v>4.88</v>
      </c>
      <c r="AO39" s="61">
        <v>4.88</v>
      </c>
      <c r="AP39" s="61">
        <v>4.88</v>
      </c>
      <c r="AQ39" s="61">
        <v>4.88</v>
      </c>
      <c r="AR39" s="61" t="s">
        <v>183</v>
      </c>
      <c r="AS39" s="62"/>
    </row>
    <row r="40" spans="2:45">
      <c r="B40" s="61">
        <v>2</v>
      </c>
      <c r="C40" s="62">
        <v>45183</v>
      </c>
      <c r="D40" s="61" t="s">
        <v>57</v>
      </c>
      <c r="E40" s="61" t="s">
        <v>58</v>
      </c>
      <c r="F40" s="61" t="s">
        <v>52</v>
      </c>
      <c r="G40" s="61">
        <v>1.25</v>
      </c>
      <c r="H40" s="61" t="s">
        <v>59</v>
      </c>
      <c r="I40" s="67">
        <v>14170199</v>
      </c>
      <c r="J40" s="62">
        <v>45068</v>
      </c>
      <c r="K40" s="62">
        <v>45252</v>
      </c>
      <c r="L40" s="62">
        <v>45243</v>
      </c>
      <c r="M40" s="61">
        <v>0</v>
      </c>
      <c r="N40" s="61">
        <v>0.375</v>
      </c>
      <c r="O40" s="61">
        <v>0.625</v>
      </c>
      <c r="P40" s="61"/>
      <c r="Q40" s="61">
        <v>115</v>
      </c>
      <c r="R40" s="61">
        <v>0.75570999999999999</v>
      </c>
      <c r="S40" s="61">
        <v>102.59099999999999</v>
      </c>
      <c r="T40" s="61">
        <v>199.2313</v>
      </c>
      <c r="U40" s="61"/>
      <c r="V40" s="61">
        <v>4.1875</v>
      </c>
      <c r="W40" s="61">
        <v>0.49</v>
      </c>
      <c r="X40" s="61">
        <v>0.43</v>
      </c>
      <c r="Y40" s="61">
        <v>0.51</v>
      </c>
      <c r="Z40" s="61">
        <v>0.54</v>
      </c>
      <c r="AA40" s="61">
        <v>28231477514.5</v>
      </c>
      <c r="AB40" s="61">
        <v>194.0667</v>
      </c>
      <c r="AC40" s="74">
        <v>45108</v>
      </c>
      <c r="AD40" s="61">
        <v>375.44720000000001</v>
      </c>
      <c r="AE40" s="62">
        <v>45154</v>
      </c>
      <c r="AF40" s="61">
        <v>1.9350000000000001</v>
      </c>
      <c r="AG40" s="61"/>
      <c r="AH40" s="61"/>
      <c r="AI40" s="61">
        <v>23.5</v>
      </c>
      <c r="AJ40" s="61">
        <v>5.07</v>
      </c>
      <c r="AK40" s="61">
        <v>4.08</v>
      </c>
      <c r="AL40" s="61">
        <v>16.940000000000001</v>
      </c>
      <c r="AM40" s="61">
        <v>18.87</v>
      </c>
      <c r="AN40" s="61">
        <v>4.07</v>
      </c>
      <c r="AO40" s="61">
        <v>4.07</v>
      </c>
      <c r="AP40" s="61">
        <v>4.07</v>
      </c>
      <c r="AQ40" s="61">
        <v>4.07</v>
      </c>
      <c r="AR40" s="61" t="s">
        <v>183</v>
      </c>
      <c r="AS40" s="62"/>
    </row>
    <row r="41" spans="2:45">
      <c r="B41" s="61">
        <v>2</v>
      </c>
      <c r="C41" s="62">
        <v>45183</v>
      </c>
      <c r="D41" s="61" t="s">
        <v>219</v>
      </c>
      <c r="E41" s="61" t="s">
        <v>220</v>
      </c>
      <c r="F41" s="61" t="s">
        <v>53</v>
      </c>
      <c r="G41" s="61">
        <v>2.5</v>
      </c>
      <c r="H41" s="61" t="s">
        <v>221</v>
      </c>
      <c r="I41" s="67">
        <v>6821210</v>
      </c>
      <c r="J41" s="62">
        <v>45124</v>
      </c>
      <c r="K41" s="62">
        <v>45308</v>
      </c>
      <c r="L41" s="62">
        <v>45299</v>
      </c>
      <c r="M41" s="61">
        <v>0</v>
      </c>
      <c r="N41" s="61">
        <v>0.67935000000000001</v>
      </c>
      <c r="O41" s="61">
        <v>1.25</v>
      </c>
      <c r="P41" s="61">
        <v>4.8032000000000004</v>
      </c>
      <c r="Q41" s="61">
        <v>59</v>
      </c>
      <c r="R41" s="61">
        <v>1.54016</v>
      </c>
      <c r="S41" s="61">
        <v>377.899</v>
      </c>
      <c r="T41" s="61">
        <v>379.43920000000003</v>
      </c>
      <c r="U41" s="61">
        <v>384.678</v>
      </c>
      <c r="V41" s="61">
        <v>0.83967000000000003</v>
      </c>
      <c r="W41" s="61">
        <v>1.18</v>
      </c>
      <c r="X41" s="61">
        <v>-1.63</v>
      </c>
      <c r="Y41" s="61">
        <v>2.36</v>
      </c>
      <c r="Z41" s="61">
        <v>4.17</v>
      </c>
      <c r="AA41" s="61">
        <v>25882341688.599998</v>
      </c>
      <c r="AB41" s="61">
        <v>97.667900000000003</v>
      </c>
      <c r="AC41" s="74">
        <v>45108</v>
      </c>
      <c r="AD41" s="61">
        <v>374.2</v>
      </c>
      <c r="AE41" s="62">
        <v>45154</v>
      </c>
      <c r="AF41" s="61">
        <v>3.831</v>
      </c>
      <c r="AG41" s="61">
        <v>0.33333000000000002</v>
      </c>
      <c r="AH41" s="61">
        <v>375.3</v>
      </c>
      <c r="AI41" s="61">
        <v>21.54</v>
      </c>
      <c r="AJ41" s="61">
        <v>4.6500000000000004</v>
      </c>
      <c r="AK41" s="61">
        <v>0</v>
      </c>
      <c r="AL41" s="61">
        <v>0</v>
      </c>
      <c r="AM41" s="61">
        <v>1.1000000000000001</v>
      </c>
      <c r="AN41" s="61">
        <v>0.82</v>
      </c>
      <c r="AO41" s="61">
        <v>0.82</v>
      </c>
      <c r="AP41" s="61">
        <v>0.83</v>
      </c>
      <c r="AQ41" s="61">
        <v>0.84</v>
      </c>
      <c r="AR41" s="61" t="s">
        <v>183</v>
      </c>
      <c r="AS41" s="62"/>
    </row>
    <row r="42" spans="2:45">
      <c r="B42" s="61">
        <v>2</v>
      </c>
      <c r="C42" s="62">
        <v>45183</v>
      </c>
      <c r="D42" s="61" t="s">
        <v>222</v>
      </c>
      <c r="E42" s="61" t="s">
        <v>223</v>
      </c>
      <c r="F42" s="61" t="s">
        <v>52</v>
      </c>
      <c r="G42" s="61">
        <v>0.125</v>
      </c>
      <c r="H42" s="61" t="s">
        <v>221</v>
      </c>
      <c r="I42" s="67">
        <v>15243857</v>
      </c>
      <c r="J42" s="62">
        <v>45007</v>
      </c>
      <c r="K42" s="62">
        <v>45191</v>
      </c>
      <c r="L42" s="62">
        <v>45364</v>
      </c>
      <c r="M42" s="61">
        <v>1</v>
      </c>
      <c r="N42" s="61">
        <v>4.3479999999999998E-2</v>
      </c>
      <c r="O42" s="61">
        <v>6.25E-2</v>
      </c>
      <c r="P42" s="61"/>
      <c r="Q42" s="61">
        <v>-8</v>
      </c>
      <c r="R42" s="61">
        <v>-4.2100000000000002E-3</v>
      </c>
      <c r="S42" s="61">
        <v>98.64</v>
      </c>
      <c r="T42" s="61">
        <v>152.7645</v>
      </c>
      <c r="U42" s="61"/>
      <c r="V42" s="61">
        <v>0.52173999999999998</v>
      </c>
      <c r="W42" s="61">
        <v>1.66</v>
      </c>
      <c r="X42" s="61">
        <v>1.23</v>
      </c>
      <c r="Y42" s="61">
        <v>1.85</v>
      </c>
      <c r="Z42" s="61">
        <v>2.12</v>
      </c>
      <c r="AA42" s="61">
        <v>23287200621.900002</v>
      </c>
      <c r="AB42" s="61">
        <v>242.4194</v>
      </c>
      <c r="AC42" s="74">
        <v>45108</v>
      </c>
      <c r="AD42" s="61">
        <v>375.447</v>
      </c>
      <c r="AE42" s="62">
        <v>45154</v>
      </c>
      <c r="AF42" s="61">
        <v>1.5489999999999999</v>
      </c>
      <c r="AG42" s="61"/>
      <c r="AH42" s="61"/>
      <c r="AI42" s="61">
        <v>19.38</v>
      </c>
      <c r="AJ42" s="61">
        <v>4.18</v>
      </c>
      <c r="AK42" s="61">
        <v>0</v>
      </c>
      <c r="AL42" s="61">
        <v>0</v>
      </c>
      <c r="AM42" s="61">
        <v>0.52</v>
      </c>
      <c r="AN42" s="61">
        <v>0.52</v>
      </c>
      <c r="AO42" s="61">
        <v>0.52</v>
      </c>
      <c r="AP42" s="61">
        <v>0.52</v>
      </c>
      <c r="AQ42" s="61">
        <v>0.52</v>
      </c>
      <c r="AR42" s="61" t="s">
        <v>183</v>
      </c>
      <c r="AS42" s="62"/>
    </row>
    <row r="43" spans="2:45">
      <c r="B43" s="61">
        <v>2</v>
      </c>
      <c r="C43" s="62">
        <v>45183</v>
      </c>
      <c r="D43" s="61" t="s">
        <v>54</v>
      </c>
      <c r="E43" s="61" t="s">
        <v>55</v>
      </c>
      <c r="F43" s="61" t="s">
        <v>52</v>
      </c>
      <c r="G43" s="61">
        <v>0.125</v>
      </c>
      <c r="H43" s="61" t="s">
        <v>56</v>
      </c>
      <c r="I43" s="67">
        <v>13454768</v>
      </c>
      <c r="J43" s="62">
        <v>45007</v>
      </c>
      <c r="K43" s="62">
        <v>45191</v>
      </c>
      <c r="L43" s="62">
        <v>45364</v>
      </c>
      <c r="M43" s="61">
        <v>1</v>
      </c>
      <c r="N43" s="61">
        <v>4.3479999999999998E-2</v>
      </c>
      <c r="O43" s="61">
        <v>6.25E-2</v>
      </c>
      <c r="P43" s="61"/>
      <c r="Q43" s="61">
        <v>-8</v>
      </c>
      <c r="R43" s="61">
        <v>-3.9500000000000004E-3</v>
      </c>
      <c r="S43" s="61">
        <v>97.843999999999994</v>
      </c>
      <c r="T43" s="61">
        <v>142.2475</v>
      </c>
      <c r="U43" s="61"/>
      <c r="V43" s="61">
        <v>2.5217399999999999</v>
      </c>
      <c r="W43" s="61">
        <v>0.77</v>
      </c>
      <c r="X43" s="61">
        <v>0.68</v>
      </c>
      <c r="Y43" s="61">
        <v>0.8</v>
      </c>
      <c r="Z43" s="61">
        <v>0.86</v>
      </c>
      <c r="AA43" s="61">
        <v>19139074761.5</v>
      </c>
      <c r="AB43" s="61">
        <v>258.24189999999999</v>
      </c>
      <c r="AC43" s="74">
        <v>45108</v>
      </c>
      <c r="AD43" s="61">
        <v>375.44760000000002</v>
      </c>
      <c r="AE43" s="62">
        <v>45154</v>
      </c>
      <c r="AF43" s="61">
        <v>1.454</v>
      </c>
      <c r="AG43" s="61"/>
      <c r="AH43" s="61"/>
      <c r="AI43" s="61">
        <v>15.93</v>
      </c>
      <c r="AJ43" s="61">
        <v>3.44</v>
      </c>
      <c r="AK43" s="61">
        <v>2.52</v>
      </c>
      <c r="AL43" s="61">
        <v>6.35</v>
      </c>
      <c r="AM43" s="61">
        <v>7.54</v>
      </c>
      <c r="AN43" s="61">
        <v>2.5099999999999998</v>
      </c>
      <c r="AO43" s="61">
        <v>2.5099999999999998</v>
      </c>
      <c r="AP43" s="61">
        <v>2.5099999999999998</v>
      </c>
      <c r="AQ43" s="61">
        <v>2.5099999999999998</v>
      </c>
      <c r="AR43" s="61" t="s">
        <v>183</v>
      </c>
      <c r="AS43" s="62"/>
    </row>
    <row r="44" spans="2:45">
      <c r="B44" s="61">
        <v>3</v>
      </c>
      <c r="C44" s="62">
        <v>45183</v>
      </c>
      <c r="D44" s="61" t="s">
        <v>184</v>
      </c>
      <c r="E44" s="61" t="s">
        <v>185</v>
      </c>
      <c r="F44" s="61" t="s">
        <v>52</v>
      </c>
      <c r="G44" s="61">
        <v>0.125</v>
      </c>
      <c r="H44" s="61" t="s">
        <v>186</v>
      </c>
      <c r="I44" s="67">
        <v>11504038</v>
      </c>
      <c r="J44" s="62">
        <v>45148</v>
      </c>
      <c r="K44" s="62">
        <v>45332</v>
      </c>
      <c r="L44" s="62">
        <v>45323</v>
      </c>
      <c r="M44" s="61">
        <v>0</v>
      </c>
      <c r="N44" s="61">
        <v>0.80978000000000006</v>
      </c>
      <c r="O44" s="61">
        <v>6.25E-2</v>
      </c>
      <c r="P44" s="61"/>
      <c r="Q44" s="61">
        <v>35</v>
      </c>
      <c r="R44" s="61">
        <v>1.52E-2</v>
      </c>
      <c r="S44" s="61">
        <v>97.486000000000004</v>
      </c>
      <c r="T44" s="61">
        <v>124.6764</v>
      </c>
      <c r="U44" s="61"/>
      <c r="V44" s="61">
        <v>7.90489</v>
      </c>
      <c r="W44" s="61">
        <v>0.38</v>
      </c>
      <c r="X44" s="61">
        <v>0.35</v>
      </c>
      <c r="Y44" s="61">
        <v>0.39</v>
      </c>
      <c r="Z44" s="61">
        <v>0.41</v>
      </c>
      <c r="AA44" s="61">
        <v>14342820434.200001</v>
      </c>
      <c r="AB44" s="61">
        <v>293.60320000000002</v>
      </c>
      <c r="AC44" s="74">
        <v>45108</v>
      </c>
      <c r="AD44" s="61">
        <v>375.44810000000001</v>
      </c>
      <c r="AE44" s="62">
        <v>45154</v>
      </c>
      <c r="AF44" s="61">
        <v>1.2789999999999999</v>
      </c>
      <c r="AG44" s="61"/>
      <c r="AH44" s="61"/>
      <c r="AI44" s="61">
        <v>3.28</v>
      </c>
      <c r="AJ44" s="61">
        <v>2.58</v>
      </c>
      <c r="AK44" s="61">
        <v>7.87</v>
      </c>
      <c r="AL44" s="61">
        <v>62.08</v>
      </c>
      <c r="AM44" s="61">
        <v>65.75</v>
      </c>
      <c r="AN44" s="61">
        <v>7.85</v>
      </c>
      <c r="AO44" s="61">
        <v>7.85</v>
      </c>
      <c r="AP44" s="61">
        <v>7.85</v>
      </c>
      <c r="AQ44" s="61">
        <v>7.85</v>
      </c>
      <c r="AR44" s="61" t="s">
        <v>183</v>
      </c>
      <c r="AS44" s="62"/>
    </row>
    <row r="45" spans="2:45">
      <c r="B45" s="61">
        <v>3</v>
      </c>
      <c r="C45" s="62">
        <v>45183</v>
      </c>
      <c r="D45" s="61" t="s">
        <v>79</v>
      </c>
      <c r="E45" s="61" t="s">
        <v>80</v>
      </c>
      <c r="F45" s="61" t="s">
        <v>52</v>
      </c>
      <c r="G45" s="61">
        <v>0.625</v>
      </c>
      <c r="H45" s="61" t="s">
        <v>81</v>
      </c>
      <c r="I45" s="67">
        <v>14090030</v>
      </c>
      <c r="J45" s="62">
        <v>45007</v>
      </c>
      <c r="K45" s="62">
        <v>45191</v>
      </c>
      <c r="L45" s="62">
        <v>45364</v>
      </c>
      <c r="M45" s="61">
        <v>1</v>
      </c>
      <c r="N45" s="61">
        <v>4.3479999999999998E-2</v>
      </c>
      <c r="O45" s="61">
        <v>0.3125</v>
      </c>
      <c r="P45" s="61"/>
      <c r="Q45" s="61">
        <v>-8</v>
      </c>
      <c r="R45" s="61">
        <v>-2.3560000000000001E-2</v>
      </c>
      <c r="S45" s="61">
        <v>94.06</v>
      </c>
      <c r="T45" s="61">
        <v>163.0746</v>
      </c>
      <c r="U45" s="61"/>
      <c r="V45" s="61">
        <v>16.521740000000001</v>
      </c>
      <c r="W45" s="61">
        <v>0.98</v>
      </c>
      <c r="X45" s="61">
        <v>0.97</v>
      </c>
      <c r="Y45" s="61">
        <v>0.99</v>
      </c>
      <c r="Z45" s="61">
        <v>1</v>
      </c>
      <c r="AA45" s="61">
        <v>22977259962.799999</v>
      </c>
      <c r="AB45" s="61">
        <v>216.52260000000001</v>
      </c>
      <c r="AC45" s="74">
        <v>45108</v>
      </c>
      <c r="AD45" s="61">
        <v>375.44580000000002</v>
      </c>
      <c r="AE45" s="62">
        <v>45154</v>
      </c>
      <c r="AF45" s="61">
        <v>1.734</v>
      </c>
      <c r="AG45" s="61"/>
      <c r="AH45" s="61"/>
      <c r="AI45" s="61">
        <v>5.26</v>
      </c>
      <c r="AJ45" s="61">
        <v>4.13</v>
      </c>
      <c r="AK45" s="61">
        <v>15.69</v>
      </c>
      <c r="AL45" s="61">
        <v>254.72</v>
      </c>
      <c r="AM45" s="61">
        <v>259.97000000000003</v>
      </c>
      <c r="AN45" s="61">
        <v>15.62</v>
      </c>
      <c r="AO45" s="61">
        <v>15.62</v>
      </c>
      <c r="AP45" s="61">
        <v>15.62</v>
      </c>
      <c r="AQ45" s="61">
        <v>15.62</v>
      </c>
      <c r="AR45" s="61" t="s">
        <v>183</v>
      </c>
      <c r="AS45" s="62"/>
    </row>
    <row r="46" spans="2:45">
      <c r="B46" s="61">
        <v>3</v>
      </c>
      <c r="C46" s="62">
        <v>45183</v>
      </c>
      <c r="D46" s="61" t="s">
        <v>115</v>
      </c>
      <c r="E46" s="61" t="s">
        <v>116</v>
      </c>
      <c r="F46" s="61" t="s">
        <v>52</v>
      </c>
      <c r="G46" s="61">
        <v>0.125</v>
      </c>
      <c r="H46" s="61" t="s">
        <v>117</v>
      </c>
      <c r="I46" s="67">
        <v>12600000</v>
      </c>
      <c r="J46" s="62">
        <v>45007</v>
      </c>
      <c r="K46" s="62">
        <v>45191</v>
      </c>
      <c r="L46" s="62">
        <v>45364</v>
      </c>
      <c r="M46" s="61">
        <v>1</v>
      </c>
      <c r="N46" s="61">
        <v>4.3479999999999998E-2</v>
      </c>
      <c r="O46" s="61">
        <v>6.25E-2</v>
      </c>
      <c r="P46" s="61"/>
      <c r="Q46" s="61">
        <v>-8</v>
      </c>
      <c r="R46" s="61">
        <v>-4.0899999999999999E-3</v>
      </c>
      <c r="S46" s="61">
        <v>69.27</v>
      </c>
      <c r="T46" s="61">
        <v>104.14960000000001</v>
      </c>
      <c r="U46" s="61"/>
      <c r="V46" s="61">
        <v>44.521740000000001</v>
      </c>
      <c r="W46" s="61">
        <v>0.96</v>
      </c>
      <c r="X46" s="61">
        <v>0.96</v>
      </c>
      <c r="Y46" s="61">
        <v>0.97</v>
      </c>
      <c r="Z46" s="61">
        <v>0.97</v>
      </c>
      <c r="AA46" s="61">
        <v>13122848776.5</v>
      </c>
      <c r="AB46" s="61">
        <v>249.7</v>
      </c>
      <c r="AC46" s="74">
        <v>45108</v>
      </c>
      <c r="AD46" s="61">
        <v>375.44639999999998</v>
      </c>
      <c r="AE46" s="62">
        <v>45154</v>
      </c>
      <c r="AF46" s="61">
        <v>1.504</v>
      </c>
      <c r="AG46" s="61"/>
      <c r="AH46" s="61"/>
      <c r="AI46" s="61">
        <v>3</v>
      </c>
      <c r="AJ46" s="61">
        <v>2.36</v>
      </c>
      <c r="AK46" s="61">
        <v>42.99</v>
      </c>
      <c r="AL46" s="61">
        <v>1892.64</v>
      </c>
      <c r="AM46" s="61">
        <v>1895.69</v>
      </c>
      <c r="AN46" s="61">
        <v>42.78</v>
      </c>
      <c r="AO46" s="61">
        <v>42.79</v>
      </c>
      <c r="AP46" s="61">
        <v>42.79</v>
      </c>
      <c r="AQ46" s="61">
        <v>42.79</v>
      </c>
      <c r="AR46" s="61" t="s">
        <v>183</v>
      </c>
      <c r="AS46" s="62"/>
    </row>
    <row r="47" spans="2:45">
      <c r="B47" s="61">
        <v>3</v>
      </c>
      <c r="C47" s="62">
        <v>45183</v>
      </c>
      <c r="D47" s="61" t="s">
        <v>187</v>
      </c>
      <c r="E47" s="61" t="s">
        <v>63</v>
      </c>
      <c r="F47" s="61" t="s">
        <v>53</v>
      </c>
      <c r="G47" s="61">
        <v>4.125</v>
      </c>
      <c r="H47" s="61" t="s">
        <v>64</v>
      </c>
      <c r="I47" s="67">
        <v>4841239</v>
      </c>
      <c r="J47" s="62">
        <v>45129</v>
      </c>
      <c r="K47" s="62">
        <v>45313</v>
      </c>
      <c r="L47" s="62">
        <v>45302</v>
      </c>
      <c r="M47" s="61">
        <v>0</v>
      </c>
      <c r="N47" s="61">
        <v>0.70652000000000004</v>
      </c>
      <c r="O47" s="61">
        <v>2.0625</v>
      </c>
      <c r="P47" s="61">
        <v>5.7294999999999998</v>
      </c>
      <c r="Q47" s="61">
        <v>54</v>
      </c>
      <c r="R47" s="61">
        <v>1.6814800000000001</v>
      </c>
      <c r="S47" s="61">
        <v>338.82600000000002</v>
      </c>
      <c r="T47" s="61">
        <v>340.50749999999999</v>
      </c>
      <c r="U47" s="61">
        <v>278.661</v>
      </c>
      <c r="V47" s="61">
        <v>6.8532599999999997</v>
      </c>
      <c r="W47" s="61">
        <v>0.36</v>
      </c>
      <c r="X47" s="61">
        <v>-0.03</v>
      </c>
      <c r="Y47" s="61">
        <v>0.52</v>
      </c>
      <c r="Z47" s="61">
        <v>0.77</v>
      </c>
      <c r="AA47" s="61">
        <v>16484781098.6</v>
      </c>
      <c r="AB47" s="61">
        <v>135.1</v>
      </c>
      <c r="AC47" s="74">
        <v>45108</v>
      </c>
      <c r="AD47" s="61">
        <v>374.2</v>
      </c>
      <c r="AE47" s="62">
        <v>45154</v>
      </c>
      <c r="AF47" s="61">
        <v>2.77</v>
      </c>
      <c r="AG47" s="61">
        <v>0.33333000000000002</v>
      </c>
      <c r="AH47" s="61">
        <v>375.3</v>
      </c>
      <c r="AI47" s="61">
        <v>3.77</v>
      </c>
      <c r="AJ47" s="61">
        <v>2.96</v>
      </c>
      <c r="AK47" s="61">
        <v>6.11</v>
      </c>
      <c r="AL47" s="61">
        <v>40.17</v>
      </c>
      <c r="AM47" s="61">
        <v>43.07</v>
      </c>
      <c r="AN47" s="61">
        <v>6.08</v>
      </c>
      <c r="AO47" s="61">
        <v>6.09</v>
      </c>
      <c r="AP47" s="61">
        <v>6.1</v>
      </c>
      <c r="AQ47" s="61">
        <v>6.13</v>
      </c>
      <c r="AR47" s="61" t="s">
        <v>183</v>
      </c>
      <c r="AS47" s="62"/>
    </row>
    <row r="48" spans="2:45">
      <c r="B48" s="61">
        <v>3</v>
      </c>
      <c r="C48" s="62">
        <v>45183</v>
      </c>
      <c r="D48" s="61" t="s">
        <v>188</v>
      </c>
      <c r="E48" s="61" t="s">
        <v>189</v>
      </c>
      <c r="F48" s="61" t="s">
        <v>52</v>
      </c>
      <c r="G48" s="61">
        <v>0.75</v>
      </c>
      <c r="H48" s="61" t="s">
        <v>190</v>
      </c>
      <c r="I48" s="67">
        <v>3530375</v>
      </c>
      <c r="J48" s="62">
        <v>45105</v>
      </c>
      <c r="K48" s="62">
        <v>45252</v>
      </c>
      <c r="L48" s="62">
        <v>45243</v>
      </c>
      <c r="M48" s="61">
        <v>0</v>
      </c>
      <c r="N48" s="61">
        <v>0.375</v>
      </c>
      <c r="O48" s="61">
        <v>0.375</v>
      </c>
      <c r="P48" s="61"/>
      <c r="Q48" s="61">
        <v>78</v>
      </c>
      <c r="R48" s="61">
        <v>0.16034000000000001</v>
      </c>
      <c r="S48" s="61">
        <v>101.57</v>
      </c>
      <c r="T48" s="61">
        <v>102.6049</v>
      </c>
      <c r="U48" s="61"/>
      <c r="V48" s="61">
        <v>10.1875</v>
      </c>
      <c r="W48" s="61">
        <v>0.53</v>
      </c>
      <c r="X48" s="61">
        <v>0.51</v>
      </c>
      <c r="Y48" s="61">
        <v>0.54</v>
      </c>
      <c r="Z48" s="61">
        <v>0.56000000000000005</v>
      </c>
      <c r="AA48" s="61">
        <v>3622336107.4000001</v>
      </c>
      <c r="AB48" s="61">
        <v>372.24</v>
      </c>
      <c r="AC48" s="74">
        <v>45108</v>
      </c>
      <c r="AD48" s="61">
        <v>375.44499999999999</v>
      </c>
      <c r="AE48" s="62">
        <v>45154</v>
      </c>
      <c r="AF48" s="61">
        <v>1.0089999999999999</v>
      </c>
      <c r="AG48" s="61"/>
      <c r="AH48" s="61"/>
      <c r="AI48" s="61">
        <v>0.83</v>
      </c>
      <c r="AJ48" s="61">
        <v>0.65</v>
      </c>
      <c r="AK48" s="61">
        <v>9.82</v>
      </c>
      <c r="AL48" s="61">
        <v>98.75</v>
      </c>
      <c r="AM48" s="61">
        <v>103.08</v>
      </c>
      <c r="AN48" s="61">
        <v>9.7899999999999991</v>
      </c>
      <c r="AO48" s="61">
        <v>9.7899999999999991</v>
      </c>
      <c r="AP48" s="61">
        <v>9.7899999999999991</v>
      </c>
      <c r="AQ48" s="61">
        <v>9.7899999999999991</v>
      </c>
      <c r="AR48" s="61" t="s">
        <v>183</v>
      </c>
      <c r="AS48" s="62"/>
    </row>
    <row r="49" spans="2:45">
      <c r="B49" s="61">
        <v>3</v>
      </c>
      <c r="C49" s="62">
        <v>45183</v>
      </c>
      <c r="D49" s="61" t="s">
        <v>194</v>
      </c>
      <c r="E49" s="61" t="s">
        <v>195</v>
      </c>
      <c r="F49" s="61" t="s">
        <v>52</v>
      </c>
      <c r="G49" s="61">
        <v>0.125</v>
      </c>
      <c r="H49" s="61" t="s">
        <v>196</v>
      </c>
      <c r="I49" s="67">
        <v>4400000</v>
      </c>
      <c r="J49" s="62">
        <v>45007</v>
      </c>
      <c r="K49" s="62">
        <v>45191</v>
      </c>
      <c r="L49" s="62">
        <v>45364</v>
      </c>
      <c r="M49" s="61">
        <v>1</v>
      </c>
      <c r="N49" s="61">
        <v>4.3479999999999998E-2</v>
      </c>
      <c r="O49" s="61">
        <v>6.25E-2</v>
      </c>
      <c r="P49" s="61"/>
      <c r="Q49" s="61">
        <v>-8</v>
      </c>
      <c r="R49" s="61">
        <v>-3.31E-3</v>
      </c>
      <c r="S49" s="61">
        <v>73.099999999999994</v>
      </c>
      <c r="T49" s="61">
        <v>89.012</v>
      </c>
      <c r="U49" s="61"/>
      <c r="V49" s="61">
        <v>49.521740000000001</v>
      </c>
      <c r="W49" s="61">
        <v>0.77</v>
      </c>
      <c r="X49" s="61">
        <v>0.76</v>
      </c>
      <c r="Y49" s="61">
        <v>0.77</v>
      </c>
      <c r="Z49" s="61">
        <v>0.77</v>
      </c>
      <c r="AA49" s="61">
        <v>3916529011.3000002</v>
      </c>
      <c r="AB49" s="61">
        <v>308.32</v>
      </c>
      <c r="AC49" s="74">
        <v>45108</v>
      </c>
      <c r="AD49" s="61">
        <v>375.44740000000002</v>
      </c>
      <c r="AE49" s="62">
        <v>45154</v>
      </c>
      <c r="AF49" s="61">
        <v>1.218</v>
      </c>
      <c r="AG49" s="61"/>
      <c r="AH49" s="61"/>
      <c r="AI49" s="61">
        <v>0.9</v>
      </c>
      <c r="AJ49" s="61">
        <v>0.7</v>
      </c>
      <c r="AK49" s="61">
        <v>47.7</v>
      </c>
      <c r="AL49" s="61">
        <v>2333.48</v>
      </c>
      <c r="AM49" s="61">
        <v>2339.1799999999998</v>
      </c>
      <c r="AN49" s="61">
        <v>47.51</v>
      </c>
      <c r="AO49" s="61">
        <v>47.52</v>
      </c>
      <c r="AP49" s="61">
        <v>47.52</v>
      </c>
      <c r="AQ49" s="61">
        <v>47.52</v>
      </c>
      <c r="AR49" s="61" t="s">
        <v>183</v>
      </c>
      <c r="AS49" s="62"/>
    </row>
    <row r="50" spans="2:45">
      <c r="B50" s="61">
        <v>3</v>
      </c>
      <c r="C50" s="62">
        <v>45183</v>
      </c>
      <c r="D50" s="61" t="s">
        <v>112</v>
      </c>
      <c r="E50" s="61" t="s">
        <v>113</v>
      </c>
      <c r="F50" s="61" t="s">
        <v>52</v>
      </c>
      <c r="G50" s="61">
        <v>0.125</v>
      </c>
      <c r="H50" s="61" t="s">
        <v>114</v>
      </c>
      <c r="I50" s="67">
        <v>8125000</v>
      </c>
      <c r="J50" s="62">
        <v>45068</v>
      </c>
      <c r="K50" s="62">
        <v>45252</v>
      </c>
      <c r="L50" s="62">
        <v>45243</v>
      </c>
      <c r="M50" s="61">
        <v>0</v>
      </c>
      <c r="N50" s="61">
        <v>0.375</v>
      </c>
      <c r="O50" s="61">
        <v>6.25E-2</v>
      </c>
      <c r="P50" s="61"/>
      <c r="Q50" s="61">
        <v>115</v>
      </c>
      <c r="R50" s="61">
        <v>5.6309999999999999E-2</v>
      </c>
      <c r="S50" s="61">
        <v>69.599999999999994</v>
      </c>
      <c r="T50" s="61">
        <v>100.3931</v>
      </c>
      <c r="U50" s="61"/>
      <c r="V50" s="61">
        <v>42.1875</v>
      </c>
      <c r="W50" s="61">
        <v>1</v>
      </c>
      <c r="X50" s="61">
        <v>0.99</v>
      </c>
      <c r="Y50" s="61">
        <v>1</v>
      </c>
      <c r="Z50" s="61">
        <v>1</v>
      </c>
      <c r="AA50" s="61">
        <v>8156936553.5</v>
      </c>
      <c r="AB50" s="61">
        <v>260.43450000000001</v>
      </c>
      <c r="AC50" s="74">
        <v>45108</v>
      </c>
      <c r="AD50" s="61">
        <v>375.44760000000002</v>
      </c>
      <c r="AE50" s="62">
        <v>45154</v>
      </c>
      <c r="AF50" s="61">
        <v>1.4419999999999999</v>
      </c>
      <c r="AG50" s="61"/>
      <c r="AH50" s="61"/>
      <c r="AI50" s="61">
        <v>1.87</v>
      </c>
      <c r="AJ50" s="61">
        <v>1.46</v>
      </c>
      <c r="AK50" s="61">
        <v>40.79</v>
      </c>
      <c r="AL50" s="61">
        <v>1702.76</v>
      </c>
      <c r="AM50" s="61">
        <v>1705.98</v>
      </c>
      <c r="AN50" s="61">
        <v>40.590000000000003</v>
      </c>
      <c r="AO50" s="61">
        <v>40.590000000000003</v>
      </c>
      <c r="AP50" s="61">
        <v>40.590000000000003</v>
      </c>
      <c r="AQ50" s="61">
        <v>40.6</v>
      </c>
      <c r="AR50" s="61" t="s">
        <v>183</v>
      </c>
      <c r="AS50" s="62"/>
    </row>
    <row r="51" spans="2:45">
      <c r="B51" s="61">
        <v>3</v>
      </c>
      <c r="C51" s="62">
        <v>45183</v>
      </c>
      <c r="D51" s="61" t="s">
        <v>197</v>
      </c>
      <c r="E51" s="61" t="s">
        <v>198</v>
      </c>
      <c r="F51" s="61" t="s">
        <v>52</v>
      </c>
      <c r="G51" s="61">
        <v>0.125</v>
      </c>
      <c r="H51" s="61" t="s">
        <v>199</v>
      </c>
      <c r="I51" s="67">
        <v>11780815</v>
      </c>
      <c r="J51" s="62">
        <v>45148</v>
      </c>
      <c r="K51" s="62">
        <v>45332</v>
      </c>
      <c r="L51" s="62">
        <v>45323</v>
      </c>
      <c r="M51" s="61">
        <v>0</v>
      </c>
      <c r="N51" s="61">
        <v>0.80978000000000006</v>
      </c>
      <c r="O51" s="61">
        <v>6.25E-2</v>
      </c>
      <c r="P51" s="61"/>
      <c r="Q51" s="61">
        <v>35</v>
      </c>
      <c r="R51" s="61">
        <v>1.6240000000000001E-2</v>
      </c>
      <c r="S51" s="61">
        <v>76</v>
      </c>
      <c r="T51" s="61">
        <v>103.85429999999999</v>
      </c>
      <c r="U51" s="61"/>
      <c r="V51" s="61">
        <v>24.904890000000002</v>
      </c>
      <c r="W51" s="61">
        <v>1.23</v>
      </c>
      <c r="X51" s="61">
        <v>1.22</v>
      </c>
      <c r="Y51" s="61">
        <v>1.23</v>
      </c>
      <c r="Z51" s="61">
        <v>1.24</v>
      </c>
      <c r="AA51" s="61">
        <v>12234880980.4</v>
      </c>
      <c r="AB51" s="61">
        <v>274.79329999999999</v>
      </c>
      <c r="AC51" s="74">
        <v>45108</v>
      </c>
      <c r="AD51" s="61">
        <v>375.44740000000002</v>
      </c>
      <c r="AE51" s="62">
        <v>45154</v>
      </c>
      <c r="AF51" s="61">
        <v>1.3660000000000001</v>
      </c>
      <c r="AG51" s="61"/>
      <c r="AH51" s="61"/>
      <c r="AI51" s="61">
        <v>2.8</v>
      </c>
      <c r="AJ51" s="61">
        <v>2.2000000000000002</v>
      </c>
      <c r="AK51" s="61">
        <v>24.45</v>
      </c>
      <c r="AL51" s="61">
        <v>605.33000000000004</v>
      </c>
      <c r="AM51" s="61">
        <v>609.99</v>
      </c>
      <c r="AN51" s="61">
        <v>24.3</v>
      </c>
      <c r="AO51" s="61">
        <v>24.3</v>
      </c>
      <c r="AP51" s="61">
        <v>24.3</v>
      </c>
      <c r="AQ51" s="61">
        <v>24.3</v>
      </c>
      <c r="AR51" s="61" t="s">
        <v>183</v>
      </c>
      <c r="AS51" s="62"/>
    </row>
    <row r="52" spans="2:45">
      <c r="B52" s="61">
        <v>3</v>
      </c>
      <c r="C52" s="62">
        <v>45183</v>
      </c>
      <c r="D52" s="61" t="s">
        <v>94</v>
      </c>
      <c r="E52" s="61" t="s">
        <v>95</v>
      </c>
      <c r="F52" s="61" t="s">
        <v>52</v>
      </c>
      <c r="G52" s="61">
        <v>0.5</v>
      </c>
      <c r="H52" s="61" t="s">
        <v>96</v>
      </c>
      <c r="I52" s="67">
        <v>12221183</v>
      </c>
      <c r="J52" s="62">
        <v>45007</v>
      </c>
      <c r="K52" s="62">
        <v>45191</v>
      </c>
      <c r="L52" s="62">
        <v>45364</v>
      </c>
      <c r="M52" s="61">
        <v>1</v>
      </c>
      <c r="N52" s="61">
        <v>4.3479999999999998E-2</v>
      </c>
      <c r="O52" s="61">
        <v>0.25</v>
      </c>
      <c r="P52" s="61"/>
      <c r="Q52" s="61">
        <v>-8</v>
      </c>
      <c r="R52" s="61">
        <v>-1.9120000000000002E-2</v>
      </c>
      <c r="S52" s="61">
        <v>83.17</v>
      </c>
      <c r="T52" s="61">
        <v>146.30680000000001</v>
      </c>
      <c r="U52" s="61"/>
      <c r="V52" s="61">
        <v>26.521740000000001</v>
      </c>
      <c r="W52" s="61">
        <v>1.22</v>
      </c>
      <c r="X52" s="61">
        <v>1.21</v>
      </c>
      <c r="Y52" s="61">
        <v>1.23</v>
      </c>
      <c r="Z52" s="61">
        <v>1.23</v>
      </c>
      <c r="AA52" s="61">
        <v>17880427601.700001</v>
      </c>
      <c r="AB52" s="61">
        <v>213.4</v>
      </c>
      <c r="AC52" s="74">
        <v>45108</v>
      </c>
      <c r="AD52" s="61">
        <v>375.44740000000002</v>
      </c>
      <c r="AE52" s="62">
        <v>45154</v>
      </c>
      <c r="AF52" s="61">
        <v>1.7589999999999999</v>
      </c>
      <c r="AG52" s="61"/>
      <c r="AH52" s="61"/>
      <c r="AI52" s="61">
        <v>4.09</v>
      </c>
      <c r="AJ52" s="61">
        <v>3.21</v>
      </c>
      <c r="AK52" s="61">
        <v>24.67</v>
      </c>
      <c r="AL52" s="61">
        <v>638.4</v>
      </c>
      <c r="AM52" s="61">
        <v>642.78</v>
      </c>
      <c r="AN52" s="61">
        <v>24.52</v>
      </c>
      <c r="AO52" s="61">
        <v>24.52</v>
      </c>
      <c r="AP52" s="61">
        <v>24.52</v>
      </c>
      <c r="AQ52" s="61">
        <v>24.53</v>
      </c>
      <c r="AR52" s="61" t="s">
        <v>183</v>
      </c>
      <c r="AS52" s="62"/>
    </row>
    <row r="53" spans="2:45">
      <c r="B53" s="61">
        <v>3</v>
      </c>
      <c r="C53" s="62">
        <v>45183</v>
      </c>
      <c r="D53" s="61" t="s">
        <v>88</v>
      </c>
      <c r="E53" s="61" t="s">
        <v>89</v>
      </c>
      <c r="F53" s="61" t="s">
        <v>52</v>
      </c>
      <c r="G53" s="61">
        <v>0.125</v>
      </c>
      <c r="H53" s="61" t="s">
        <v>90</v>
      </c>
      <c r="I53" s="67">
        <v>13485568</v>
      </c>
      <c r="J53" s="62">
        <v>45007</v>
      </c>
      <c r="K53" s="62">
        <v>45191</v>
      </c>
      <c r="L53" s="62">
        <v>45364</v>
      </c>
      <c r="M53" s="61">
        <v>1</v>
      </c>
      <c r="N53" s="61">
        <v>4.3479999999999998E-2</v>
      </c>
      <c r="O53" s="61">
        <v>6.25E-2</v>
      </c>
      <c r="P53" s="61"/>
      <c r="Q53" s="61">
        <v>-8</v>
      </c>
      <c r="R53" s="61">
        <v>-3.96E-3</v>
      </c>
      <c r="S53" s="61">
        <v>78.27</v>
      </c>
      <c r="T53" s="61">
        <v>113.9893</v>
      </c>
      <c r="U53" s="61"/>
      <c r="V53" s="61">
        <v>22.521740000000001</v>
      </c>
      <c r="W53" s="61">
        <v>1.21</v>
      </c>
      <c r="X53" s="61">
        <v>1.2</v>
      </c>
      <c r="Y53" s="61">
        <v>1.21</v>
      </c>
      <c r="Z53" s="61">
        <v>1.22</v>
      </c>
      <c r="AA53" s="61">
        <v>15372098234.6</v>
      </c>
      <c r="AB53" s="61">
        <v>257.79000000000002</v>
      </c>
      <c r="AC53" s="74">
        <v>45108</v>
      </c>
      <c r="AD53" s="61">
        <v>375.4479</v>
      </c>
      <c r="AE53" s="62">
        <v>45154</v>
      </c>
      <c r="AF53" s="61">
        <v>1.456</v>
      </c>
      <c r="AG53" s="61"/>
      <c r="AH53" s="61"/>
      <c r="AI53" s="61">
        <v>3.52</v>
      </c>
      <c r="AJ53" s="61">
        <v>2.76</v>
      </c>
      <c r="AK53" s="61">
        <v>22.16</v>
      </c>
      <c r="AL53" s="61">
        <v>496.48</v>
      </c>
      <c r="AM53" s="61">
        <v>501.44</v>
      </c>
      <c r="AN53" s="61">
        <v>22.03</v>
      </c>
      <c r="AO53" s="61">
        <v>22.03</v>
      </c>
      <c r="AP53" s="61">
        <v>22.03</v>
      </c>
      <c r="AQ53" s="61">
        <v>22.03</v>
      </c>
      <c r="AR53" s="61" t="s">
        <v>183</v>
      </c>
      <c r="AS53" s="62"/>
    </row>
    <row r="54" spans="2:45">
      <c r="B54" s="61">
        <v>3</v>
      </c>
      <c r="C54" s="62">
        <v>45183</v>
      </c>
      <c r="D54" s="61">
        <v>3179082</v>
      </c>
      <c r="E54" s="61" t="s">
        <v>71</v>
      </c>
      <c r="F54" s="61" t="s">
        <v>53</v>
      </c>
      <c r="G54" s="61">
        <v>2</v>
      </c>
      <c r="H54" s="61" t="s">
        <v>72</v>
      </c>
      <c r="I54" s="67">
        <v>9083989</v>
      </c>
      <c r="J54" s="62">
        <v>45133</v>
      </c>
      <c r="K54" s="62">
        <v>45317</v>
      </c>
      <c r="L54" s="62">
        <v>45308</v>
      </c>
      <c r="M54" s="61">
        <v>0</v>
      </c>
      <c r="N54" s="61">
        <v>0.72826000000000002</v>
      </c>
      <c r="O54" s="61">
        <v>1</v>
      </c>
      <c r="P54" s="61">
        <v>2.1619000000000002</v>
      </c>
      <c r="Q54" s="61">
        <v>50</v>
      </c>
      <c r="R54" s="61">
        <v>0.58745999999999998</v>
      </c>
      <c r="S54" s="61">
        <v>241.97</v>
      </c>
      <c r="T54" s="61">
        <v>242.5575</v>
      </c>
      <c r="U54" s="61">
        <v>216.1429</v>
      </c>
      <c r="V54" s="61">
        <v>11.364129999999999</v>
      </c>
      <c r="W54" s="61">
        <v>0.61</v>
      </c>
      <c r="X54" s="61">
        <v>0.37</v>
      </c>
      <c r="Y54" s="61">
        <v>0.71</v>
      </c>
      <c r="Z54" s="61">
        <v>0.87</v>
      </c>
      <c r="AA54" s="61">
        <v>22033893310.900002</v>
      </c>
      <c r="AB54" s="61">
        <v>173.6</v>
      </c>
      <c r="AC54" s="74">
        <v>45108</v>
      </c>
      <c r="AD54" s="61">
        <v>374.2</v>
      </c>
      <c r="AE54" s="62">
        <v>45154</v>
      </c>
      <c r="AF54" s="61">
        <v>2.1560000000000001</v>
      </c>
      <c r="AG54" s="61">
        <v>0.33333000000000002</v>
      </c>
      <c r="AH54" s="61">
        <v>375.3</v>
      </c>
      <c r="AI54" s="61">
        <v>5.04</v>
      </c>
      <c r="AJ54" s="61">
        <v>3.96</v>
      </c>
      <c r="AK54" s="61">
        <v>10.29</v>
      </c>
      <c r="AL54" s="61">
        <v>112.88</v>
      </c>
      <c r="AM54" s="61">
        <v>117.31</v>
      </c>
      <c r="AN54" s="61">
        <v>10.23</v>
      </c>
      <c r="AO54" s="61">
        <v>10.25</v>
      </c>
      <c r="AP54" s="61">
        <v>10.26</v>
      </c>
      <c r="AQ54" s="61">
        <v>10.29</v>
      </c>
      <c r="AR54" s="61" t="s">
        <v>183</v>
      </c>
      <c r="AS54" s="62"/>
    </row>
    <row r="55" spans="2:45">
      <c r="B55" s="61">
        <v>3</v>
      </c>
      <c r="C55" s="62">
        <v>45183</v>
      </c>
      <c r="D55" s="61" t="s">
        <v>200</v>
      </c>
      <c r="E55" s="61" t="s">
        <v>201</v>
      </c>
      <c r="F55" s="61" t="s">
        <v>52</v>
      </c>
      <c r="G55" s="61">
        <v>0.125</v>
      </c>
      <c r="H55" s="61" t="s">
        <v>202</v>
      </c>
      <c r="I55" s="67">
        <v>12446999</v>
      </c>
      <c r="J55" s="62">
        <v>45148</v>
      </c>
      <c r="K55" s="62">
        <v>45332</v>
      </c>
      <c r="L55" s="62">
        <v>45323</v>
      </c>
      <c r="M55" s="61">
        <v>0</v>
      </c>
      <c r="N55" s="61">
        <v>0.80978000000000006</v>
      </c>
      <c r="O55" s="61">
        <v>6.25E-2</v>
      </c>
      <c r="P55" s="61"/>
      <c r="Q55" s="61">
        <v>35</v>
      </c>
      <c r="R55" s="61">
        <v>1.5939999999999999E-2</v>
      </c>
      <c r="S55" s="61">
        <v>85.02</v>
      </c>
      <c r="T55" s="61">
        <v>113.99550000000001</v>
      </c>
      <c r="U55" s="61"/>
      <c r="V55" s="61">
        <v>17.904890000000002</v>
      </c>
      <c r="W55" s="61">
        <v>1.01</v>
      </c>
      <c r="X55" s="61">
        <v>1</v>
      </c>
      <c r="Y55" s="61">
        <v>1.02</v>
      </c>
      <c r="Z55" s="61">
        <v>1.03</v>
      </c>
      <c r="AA55" s="61">
        <v>14189012580.799999</v>
      </c>
      <c r="AB55" s="61">
        <v>280.0548</v>
      </c>
      <c r="AC55" s="74">
        <v>45108</v>
      </c>
      <c r="AD55" s="61">
        <v>375.44709999999998</v>
      </c>
      <c r="AE55" s="62">
        <v>45154</v>
      </c>
      <c r="AF55" s="61">
        <v>1.341</v>
      </c>
      <c r="AG55" s="61"/>
      <c r="AH55" s="61"/>
      <c r="AI55" s="61">
        <v>3.25</v>
      </c>
      <c r="AJ55" s="61">
        <v>2.5499999999999998</v>
      </c>
      <c r="AK55" s="61">
        <v>17.690000000000001</v>
      </c>
      <c r="AL55" s="61">
        <v>315.42</v>
      </c>
      <c r="AM55" s="61">
        <v>320.95999999999998</v>
      </c>
      <c r="AN55" s="61">
        <v>17.600000000000001</v>
      </c>
      <c r="AO55" s="61">
        <v>17.600000000000001</v>
      </c>
      <c r="AP55" s="61">
        <v>17.600000000000001</v>
      </c>
      <c r="AQ55" s="61">
        <v>17.600000000000001</v>
      </c>
      <c r="AR55" s="61" t="s">
        <v>183</v>
      </c>
      <c r="AS55" s="62"/>
    </row>
    <row r="56" spans="2:45">
      <c r="B56" s="61">
        <v>3</v>
      </c>
      <c r="C56" s="62">
        <v>45183</v>
      </c>
      <c r="D56" s="61" t="s">
        <v>76</v>
      </c>
      <c r="E56" s="61" t="s">
        <v>77</v>
      </c>
      <c r="F56" s="61" t="s">
        <v>52</v>
      </c>
      <c r="G56" s="61">
        <v>1.125</v>
      </c>
      <c r="H56" s="61" t="s">
        <v>78</v>
      </c>
      <c r="I56" s="67">
        <v>13065680</v>
      </c>
      <c r="J56" s="62">
        <v>45068</v>
      </c>
      <c r="K56" s="62">
        <v>45252</v>
      </c>
      <c r="L56" s="62">
        <v>45243</v>
      </c>
      <c r="M56" s="61">
        <v>0</v>
      </c>
      <c r="N56" s="61">
        <v>0.375</v>
      </c>
      <c r="O56" s="61">
        <v>0.5625</v>
      </c>
      <c r="P56" s="61"/>
      <c r="Q56" s="61">
        <v>115</v>
      </c>
      <c r="R56" s="61">
        <v>0.65264</v>
      </c>
      <c r="S56" s="61">
        <v>103.34</v>
      </c>
      <c r="T56" s="61">
        <v>192.4941</v>
      </c>
      <c r="U56" s="61"/>
      <c r="V56" s="61">
        <v>14.1875</v>
      </c>
      <c r="W56" s="61">
        <v>0.83</v>
      </c>
      <c r="X56" s="61">
        <v>0.82</v>
      </c>
      <c r="Y56" s="61">
        <v>0.84</v>
      </c>
      <c r="Z56" s="61">
        <v>0.85</v>
      </c>
      <c r="AA56" s="61">
        <v>25150657054.099998</v>
      </c>
      <c r="AB56" s="61">
        <v>202.24289999999999</v>
      </c>
      <c r="AC56" s="74">
        <v>45108</v>
      </c>
      <c r="AD56" s="61">
        <v>375.44569999999999</v>
      </c>
      <c r="AE56" s="62">
        <v>45154</v>
      </c>
      <c r="AF56" s="61">
        <v>1.8560000000000001</v>
      </c>
      <c r="AG56" s="61"/>
      <c r="AH56" s="61"/>
      <c r="AI56" s="61">
        <v>5.76</v>
      </c>
      <c r="AJ56" s="61">
        <v>4.5199999999999996</v>
      </c>
      <c r="AK56" s="61">
        <v>13.13</v>
      </c>
      <c r="AL56" s="61">
        <v>181.47</v>
      </c>
      <c r="AM56" s="61">
        <v>186.45</v>
      </c>
      <c r="AN56" s="61">
        <v>13.08</v>
      </c>
      <c r="AO56" s="61">
        <v>13.08</v>
      </c>
      <c r="AP56" s="61">
        <v>13.08</v>
      </c>
      <c r="AQ56" s="61">
        <v>13.08</v>
      </c>
      <c r="AR56" s="61" t="s">
        <v>183</v>
      </c>
      <c r="AS56" s="62"/>
    </row>
    <row r="57" spans="2:45">
      <c r="B57" s="61">
        <v>3</v>
      </c>
      <c r="C57" s="62">
        <v>45183</v>
      </c>
      <c r="D57" s="61" t="s">
        <v>203</v>
      </c>
      <c r="E57" s="61" t="s">
        <v>204</v>
      </c>
      <c r="F57" s="61" t="s">
        <v>52</v>
      </c>
      <c r="G57" s="61">
        <v>0.125</v>
      </c>
      <c r="H57" s="61" t="s">
        <v>205</v>
      </c>
      <c r="I57" s="67">
        <v>9035399</v>
      </c>
      <c r="J57" s="62">
        <v>45007</v>
      </c>
      <c r="K57" s="62">
        <v>45191</v>
      </c>
      <c r="L57" s="62">
        <v>45364</v>
      </c>
      <c r="M57" s="61">
        <v>1</v>
      </c>
      <c r="N57" s="61">
        <v>4.3479999999999998E-2</v>
      </c>
      <c r="O57" s="61">
        <v>6.25E-2</v>
      </c>
      <c r="P57" s="61"/>
      <c r="Q57" s="61">
        <v>-8</v>
      </c>
      <c r="R57" s="61">
        <v>-3.47E-3</v>
      </c>
      <c r="S57" s="61">
        <v>73.98</v>
      </c>
      <c r="T57" s="61">
        <v>94.435699999999997</v>
      </c>
      <c r="U57" s="61"/>
      <c r="V57" s="61">
        <v>27.521740000000001</v>
      </c>
      <c r="W57" s="61">
        <v>1.22</v>
      </c>
      <c r="X57" s="61">
        <v>1.21</v>
      </c>
      <c r="Y57" s="61">
        <v>1.23</v>
      </c>
      <c r="Z57" s="61">
        <v>1.23</v>
      </c>
      <c r="AA57" s="61">
        <v>8532642303.8000002</v>
      </c>
      <c r="AB57" s="61">
        <v>294.11070000000001</v>
      </c>
      <c r="AC57" s="74">
        <v>45108</v>
      </c>
      <c r="AD57" s="61">
        <v>375.447</v>
      </c>
      <c r="AE57" s="62">
        <v>45154</v>
      </c>
      <c r="AF57" s="61">
        <v>1.2769999999999999</v>
      </c>
      <c r="AG57" s="61"/>
      <c r="AH57" s="61"/>
      <c r="AI57" s="61">
        <v>1.95</v>
      </c>
      <c r="AJ57" s="61">
        <v>1.53</v>
      </c>
      <c r="AK57" s="61">
        <v>26.96</v>
      </c>
      <c r="AL57" s="61">
        <v>737.11</v>
      </c>
      <c r="AM57" s="61">
        <v>741.42</v>
      </c>
      <c r="AN57" s="61">
        <v>26.8</v>
      </c>
      <c r="AO57" s="61">
        <v>26.8</v>
      </c>
      <c r="AP57" s="61">
        <v>26.8</v>
      </c>
      <c r="AQ57" s="61">
        <v>26.8</v>
      </c>
      <c r="AR57" s="61" t="s">
        <v>183</v>
      </c>
      <c r="AS57" s="62"/>
    </row>
    <row r="58" spans="2:45">
      <c r="B58" s="61">
        <v>3</v>
      </c>
      <c r="C58" s="62">
        <v>45183</v>
      </c>
      <c r="D58" s="61" t="s">
        <v>100</v>
      </c>
      <c r="E58" s="61" t="s">
        <v>101</v>
      </c>
      <c r="F58" s="61" t="s">
        <v>52</v>
      </c>
      <c r="G58" s="61">
        <v>1.25</v>
      </c>
      <c r="H58" s="61" t="s">
        <v>102</v>
      </c>
      <c r="I58" s="67">
        <v>10169196</v>
      </c>
      <c r="J58" s="62">
        <v>45068</v>
      </c>
      <c r="K58" s="62">
        <v>45252</v>
      </c>
      <c r="L58" s="62">
        <v>45243</v>
      </c>
      <c r="M58" s="61">
        <v>0</v>
      </c>
      <c r="N58" s="61">
        <v>0.375</v>
      </c>
      <c r="O58" s="61">
        <v>0.625</v>
      </c>
      <c r="P58" s="61"/>
      <c r="Q58" s="61">
        <v>115</v>
      </c>
      <c r="R58" s="61">
        <v>0.76305000000000001</v>
      </c>
      <c r="S58" s="61">
        <v>101.56</v>
      </c>
      <c r="T58" s="61">
        <v>199.1524</v>
      </c>
      <c r="U58" s="61"/>
      <c r="V58" s="61">
        <v>32.1875</v>
      </c>
      <c r="W58" s="61">
        <v>1.17</v>
      </c>
      <c r="X58" s="61">
        <v>1.1599999999999999</v>
      </c>
      <c r="Y58" s="61">
        <v>1.17</v>
      </c>
      <c r="Z58" s="61">
        <v>1.18</v>
      </c>
      <c r="AA58" s="61">
        <v>20252196866.900002</v>
      </c>
      <c r="AB58" s="61">
        <v>192.2</v>
      </c>
      <c r="AC58" s="74">
        <v>45108</v>
      </c>
      <c r="AD58" s="61">
        <v>375.44729999999998</v>
      </c>
      <c r="AE58" s="62">
        <v>45154</v>
      </c>
      <c r="AF58" s="61">
        <v>1.9530000000000001</v>
      </c>
      <c r="AG58" s="61"/>
      <c r="AH58" s="61"/>
      <c r="AI58" s="61">
        <v>4.6399999999999997</v>
      </c>
      <c r="AJ58" s="61">
        <v>3.64</v>
      </c>
      <c r="AK58" s="61">
        <v>26.56</v>
      </c>
      <c r="AL58" s="61">
        <v>798.53</v>
      </c>
      <c r="AM58" s="61">
        <v>802.32</v>
      </c>
      <c r="AN58" s="61">
        <v>26.41</v>
      </c>
      <c r="AO58" s="61">
        <v>26.41</v>
      </c>
      <c r="AP58" s="61">
        <v>26.41</v>
      </c>
      <c r="AQ58" s="61">
        <v>26.42</v>
      </c>
      <c r="AR58" s="61" t="s">
        <v>183</v>
      </c>
      <c r="AS58" s="62"/>
    </row>
    <row r="59" spans="2:45">
      <c r="B59" s="61">
        <v>3</v>
      </c>
      <c r="C59" s="62">
        <v>45183</v>
      </c>
      <c r="D59" s="61" t="s">
        <v>106</v>
      </c>
      <c r="E59" s="61" t="s">
        <v>107</v>
      </c>
      <c r="F59" s="61" t="s">
        <v>52</v>
      </c>
      <c r="G59" s="61">
        <v>0.125</v>
      </c>
      <c r="H59" s="61" t="s">
        <v>108</v>
      </c>
      <c r="I59" s="67">
        <v>10953298</v>
      </c>
      <c r="J59" s="62">
        <v>45007</v>
      </c>
      <c r="K59" s="62">
        <v>45191</v>
      </c>
      <c r="L59" s="62">
        <v>45364</v>
      </c>
      <c r="M59" s="61">
        <v>1</v>
      </c>
      <c r="N59" s="61">
        <v>4.3479999999999998E-2</v>
      </c>
      <c r="O59" s="61">
        <v>6.25E-2</v>
      </c>
      <c r="P59" s="61"/>
      <c r="Q59" s="61">
        <v>-8</v>
      </c>
      <c r="R59" s="61">
        <v>-3.9899999999999996E-3</v>
      </c>
      <c r="S59" s="61">
        <v>70.709999999999994</v>
      </c>
      <c r="T59" s="61">
        <v>103.74460000000001</v>
      </c>
      <c r="U59" s="61"/>
      <c r="V59" s="61">
        <v>34.521740000000001</v>
      </c>
      <c r="W59" s="61">
        <v>1.1399999999999999</v>
      </c>
      <c r="X59" s="61">
        <v>1.1299999999999999</v>
      </c>
      <c r="Y59" s="61">
        <v>1.1399999999999999</v>
      </c>
      <c r="Z59" s="61">
        <v>1.1499999999999999</v>
      </c>
      <c r="AA59" s="61">
        <v>11363450085.200001</v>
      </c>
      <c r="AB59" s="61">
        <v>255.8871</v>
      </c>
      <c r="AC59" s="74">
        <v>45108</v>
      </c>
      <c r="AD59" s="61">
        <v>375.44779999999997</v>
      </c>
      <c r="AE59" s="62">
        <v>45154</v>
      </c>
      <c r="AF59" s="61">
        <v>1.4670000000000001</v>
      </c>
      <c r="AG59" s="61"/>
      <c r="AH59" s="61"/>
      <c r="AI59" s="61">
        <v>2.6</v>
      </c>
      <c r="AJ59" s="61">
        <v>2.04</v>
      </c>
      <c r="AK59" s="61">
        <v>33.61</v>
      </c>
      <c r="AL59" s="61">
        <v>1150.45</v>
      </c>
      <c r="AM59" s="61">
        <v>1153.99</v>
      </c>
      <c r="AN59" s="61">
        <v>33.42</v>
      </c>
      <c r="AO59" s="61">
        <v>33.42</v>
      </c>
      <c r="AP59" s="61">
        <v>33.42</v>
      </c>
      <c r="AQ59" s="61">
        <v>33.43</v>
      </c>
      <c r="AR59" s="61" t="s">
        <v>183</v>
      </c>
      <c r="AS59" s="62"/>
    </row>
    <row r="60" spans="2:45">
      <c r="B60" s="61">
        <v>3</v>
      </c>
      <c r="C60" s="62">
        <v>45183</v>
      </c>
      <c r="D60" s="61" t="s">
        <v>91</v>
      </c>
      <c r="E60" s="61" t="s">
        <v>92</v>
      </c>
      <c r="F60" s="61" t="s">
        <v>52</v>
      </c>
      <c r="G60" s="61">
        <v>0.75</v>
      </c>
      <c r="H60" s="61" t="s">
        <v>93</v>
      </c>
      <c r="I60" s="67">
        <v>11686640</v>
      </c>
      <c r="J60" s="62">
        <v>45068</v>
      </c>
      <c r="K60" s="62">
        <v>45252</v>
      </c>
      <c r="L60" s="62">
        <v>45243</v>
      </c>
      <c r="M60" s="61">
        <v>0</v>
      </c>
      <c r="N60" s="61">
        <v>0.375</v>
      </c>
      <c r="O60" s="61">
        <v>0.375</v>
      </c>
      <c r="P60" s="61"/>
      <c r="Q60" s="61">
        <v>115</v>
      </c>
      <c r="R60" s="61">
        <v>0.42353000000000002</v>
      </c>
      <c r="S60" s="61">
        <v>89.74</v>
      </c>
      <c r="T60" s="61">
        <v>162.5891</v>
      </c>
      <c r="U60" s="61"/>
      <c r="V60" s="61">
        <v>24.1875</v>
      </c>
      <c r="W60" s="61">
        <v>1.22</v>
      </c>
      <c r="X60" s="61">
        <v>1.21</v>
      </c>
      <c r="Y60" s="61">
        <v>1.22</v>
      </c>
      <c r="Z60" s="61">
        <v>1.23</v>
      </c>
      <c r="AA60" s="61">
        <v>19001202104.799999</v>
      </c>
      <c r="AB60" s="61">
        <v>207.76669999999999</v>
      </c>
      <c r="AC60" s="74">
        <v>45108</v>
      </c>
      <c r="AD60" s="61">
        <v>375.4468</v>
      </c>
      <c r="AE60" s="62">
        <v>45154</v>
      </c>
      <c r="AF60" s="61">
        <v>1.8069999999999999</v>
      </c>
      <c r="AG60" s="61"/>
      <c r="AH60" s="61"/>
      <c r="AI60" s="61">
        <v>4.3499999999999996</v>
      </c>
      <c r="AJ60" s="61">
        <v>3.41</v>
      </c>
      <c r="AK60" s="61">
        <v>21.97</v>
      </c>
      <c r="AL60" s="61">
        <v>514.41</v>
      </c>
      <c r="AM60" s="61">
        <v>519.01</v>
      </c>
      <c r="AN60" s="61">
        <v>21.83</v>
      </c>
      <c r="AO60" s="61">
        <v>21.84</v>
      </c>
      <c r="AP60" s="61">
        <v>21.84</v>
      </c>
      <c r="AQ60" s="61">
        <v>21.84</v>
      </c>
      <c r="AR60" s="61" t="s">
        <v>183</v>
      </c>
      <c r="AS60" s="62"/>
    </row>
    <row r="61" spans="2:45">
      <c r="B61" s="61">
        <v>3</v>
      </c>
      <c r="C61" s="62">
        <v>45183</v>
      </c>
      <c r="D61" s="61" t="s">
        <v>65</v>
      </c>
      <c r="E61" s="61" t="s">
        <v>66</v>
      </c>
      <c r="F61" s="61" t="s">
        <v>52</v>
      </c>
      <c r="G61" s="61">
        <v>1.25</v>
      </c>
      <c r="H61" s="61" t="s">
        <v>67</v>
      </c>
      <c r="I61" s="67">
        <v>14656667</v>
      </c>
      <c r="J61" s="62">
        <v>45068</v>
      </c>
      <c r="K61" s="62">
        <v>45252</v>
      </c>
      <c r="L61" s="62">
        <v>45243</v>
      </c>
      <c r="M61" s="61">
        <v>0</v>
      </c>
      <c r="N61" s="61">
        <v>0.375</v>
      </c>
      <c r="O61" s="61">
        <v>0.625</v>
      </c>
      <c r="P61" s="61"/>
      <c r="Q61" s="61">
        <v>115</v>
      </c>
      <c r="R61" s="61">
        <v>0.67544000000000004</v>
      </c>
      <c r="S61" s="61">
        <v>106.452</v>
      </c>
      <c r="T61" s="61">
        <v>184.74369999999999</v>
      </c>
      <c r="U61" s="61"/>
      <c r="V61" s="61">
        <v>9.1875</v>
      </c>
      <c r="W61" s="61">
        <v>0.47</v>
      </c>
      <c r="X61" s="61">
        <v>0.44</v>
      </c>
      <c r="Y61" s="61">
        <v>0.48</v>
      </c>
      <c r="Z61" s="61">
        <v>0.49</v>
      </c>
      <c r="AA61" s="61">
        <v>27077271805.5</v>
      </c>
      <c r="AB61" s="61">
        <v>217.13229999999999</v>
      </c>
      <c r="AC61" s="74">
        <v>45108</v>
      </c>
      <c r="AD61" s="61">
        <v>375.4477</v>
      </c>
      <c r="AE61" s="62">
        <v>45154</v>
      </c>
      <c r="AF61" s="61">
        <v>1.7290000000000001</v>
      </c>
      <c r="AG61" s="61"/>
      <c r="AH61" s="61"/>
      <c r="AI61" s="61">
        <v>6.2</v>
      </c>
      <c r="AJ61" s="61">
        <v>4.8600000000000003</v>
      </c>
      <c r="AK61" s="61">
        <v>8.6999999999999993</v>
      </c>
      <c r="AL61" s="61">
        <v>78.42</v>
      </c>
      <c r="AM61" s="61">
        <v>82.37</v>
      </c>
      <c r="AN61" s="61">
        <v>8.68</v>
      </c>
      <c r="AO61" s="61">
        <v>8.68</v>
      </c>
      <c r="AP61" s="61">
        <v>8.68</v>
      </c>
      <c r="AQ61" s="61">
        <v>8.68</v>
      </c>
      <c r="AR61" s="61" t="s">
        <v>183</v>
      </c>
      <c r="AS61" s="62"/>
    </row>
    <row r="62" spans="2:45">
      <c r="B62" s="61">
        <v>3</v>
      </c>
      <c r="C62" s="62">
        <v>45183</v>
      </c>
      <c r="D62" s="61" t="s">
        <v>97</v>
      </c>
      <c r="E62" s="61" t="s">
        <v>98</v>
      </c>
      <c r="F62" s="61" t="s">
        <v>52</v>
      </c>
      <c r="G62" s="61">
        <v>0.25</v>
      </c>
      <c r="H62" s="61" t="s">
        <v>99</v>
      </c>
      <c r="I62" s="67">
        <v>12366020</v>
      </c>
      <c r="J62" s="62">
        <v>45007</v>
      </c>
      <c r="K62" s="62">
        <v>45191</v>
      </c>
      <c r="L62" s="62">
        <v>45364</v>
      </c>
      <c r="M62" s="61">
        <v>1</v>
      </c>
      <c r="N62" s="61">
        <v>4.3479999999999998E-2</v>
      </c>
      <c r="O62" s="61">
        <v>0.125</v>
      </c>
      <c r="P62" s="61"/>
      <c r="Q62" s="61">
        <v>-8</v>
      </c>
      <c r="R62" s="61">
        <v>-8.43E-3</v>
      </c>
      <c r="S62" s="61">
        <v>76.52</v>
      </c>
      <c r="T62" s="61">
        <v>118.6825</v>
      </c>
      <c r="U62" s="61"/>
      <c r="V62" s="61">
        <v>28.521740000000001</v>
      </c>
      <c r="W62" s="61">
        <v>1.21</v>
      </c>
      <c r="X62" s="61">
        <v>1.2</v>
      </c>
      <c r="Y62" s="61">
        <v>1.21</v>
      </c>
      <c r="Z62" s="61">
        <v>1.22</v>
      </c>
      <c r="AA62" s="61">
        <v>14676302583.5</v>
      </c>
      <c r="AB62" s="61">
        <v>242.05</v>
      </c>
      <c r="AC62" s="74">
        <v>45108</v>
      </c>
      <c r="AD62" s="61">
        <v>375.44619999999998</v>
      </c>
      <c r="AE62" s="62">
        <v>45154</v>
      </c>
      <c r="AF62" s="61">
        <v>1.5509999999999999</v>
      </c>
      <c r="AG62" s="61"/>
      <c r="AH62" s="61"/>
      <c r="AI62" s="61">
        <v>3.36</v>
      </c>
      <c r="AJ62" s="61">
        <v>2.64</v>
      </c>
      <c r="AK62" s="61">
        <v>27.36</v>
      </c>
      <c r="AL62" s="61">
        <v>769.81</v>
      </c>
      <c r="AM62" s="61">
        <v>774.05</v>
      </c>
      <c r="AN62" s="61">
        <v>27.2</v>
      </c>
      <c r="AO62" s="61">
        <v>27.2</v>
      </c>
      <c r="AP62" s="61">
        <v>27.2</v>
      </c>
      <c r="AQ62" s="61">
        <v>27.2</v>
      </c>
      <c r="AR62" s="61" t="s">
        <v>183</v>
      </c>
      <c r="AS62" s="62"/>
    </row>
    <row r="63" spans="2:45">
      <c r="B63" s="61">
        <v>3</v>
      </c>
      <c r="C63" s="62">
        <v>45183</v>
      </c>
      <c r="D63" s="61" t="s">
        <v>68</v>
      </c>
      <c r="E63" s="61" t="s">
        <v>69</v>
      </c>
      <c r="F63" s="61" t="s">
        <v>52</v>
      </c>
      <c r="G63" s="61">
        <v>0.75</v>
      </c>
      <c r="H63" s="61" t="s">
        <v>70</v>
      </c>
      <c r="I63" s="67">
        <v>14570332</v>
      </c>
      <c r="J63" s="62">
        <v>45007</v>
      </c>
      <c r="K63" s="62">
        <v>45191</v>
      </c>
      <c r="L63" s="62">
        <v>45364</v>
      </c>
      <c r="M63" s="61">
        <v>1</v>
      </c>
      <c r="N63" s="61">
        <v>4.3479999999999998E-2</v>
      </c>
      <c r="O63" s="61">
        <v>0.375</v>
      </c>
      <c r="P63" s="61"/>
      <c r="Q63" s="61">
        <v>-8</v>
      </c>
      <c r="R63" s="61">
        <v>-2.6360000000000001E-2</v>
      </c>
      <c r="S63" s="61">
        <v>100.74</v>
      </c>
      <c r="T63" s="61">
        <v>162.84100000000001</v>
      </c>
      <c r="U63" s="61"/>
      <c r="V63" s="61">
        <v>10.521739999999999</v>
      </c>
      <c r="W63" s="61">
        <v>0.62</v>
      </c>
      <c r="X63" s="61">
        <v>0.6</v>
      </c>
      <c r="Y63" s="61">
        <v>0.63</v>
      </c>
      <c r="Z63" s="61">
        <v>0.64</v>
      </c>
      <c r="AA63" s="61">
        <v>23726475206.299999</v>
      </c>
      <c r="AB63" s="61">
        <v>232.22900000000001</v>
      </c>
      <c r="AC63" s="74">
        <v>45108</v>
      </c>
      <c r="AD63" s="61">
        <v>375.447</v>
      </c>
      <c r="AE63" s="62">
        <v>45154</v>
      </c>
      <c r="AF63" s="61">
        <v>1.617</v>
      </c>
      <c r="AG63" s="61"/>
      <c r="AH63" s="61"/>
      <c r="AI63" s="61">
        <v>5.43</v>
      </c>
      <c r="AJ63" s="61">
        <v>4.26</v>
      </c>
      <c r="AK63" s="61">
        <v>10.14</v>
      </c>
      <c r="AL63" s="61">
        <v>105.31</v>
      </c>
      <c r="AM63" s="61">
        <v>109.68</v>
      </c>
      <c r="AN63" s="61">
        <v>10.11</v>
      </c>
      <c r="AO63" s="61">
        <v>10.11</v>
      </c>
      <c r="AP63" s="61">
        <v>10.11</v>
      </c>
      <c r="AQ63" s="61">
        <v>10.11</v>
      </c>
      <c r="AR63" s="61" t="s">
        <v>183</v>
      </c>
      <c r="AS63" s="62"/>
    </row>
    <row r="64" spans="2:45">
      <c r="B64" s="61">
        <v>3</v>
      </c>
      <c r="C64" s="62">
        <v>45183</v>
      </c>
      <c r="D64" s="61" t="s">
        <v>103</v>
      </c>
      <c r="E64" s="61" t="s">
        <v>104</v>
      </c>
      <c r="F64" s="61" t="s">
        <v>52</v>
      </c>
      <c r="G64" s="61">
        <v>0.125</v>
      </c>
      <c r="H64" s="61" t="s">
        <v>105</v>
      </c>
      <c r="I64" s="67">
        <v>7146605</v>
      </c>
      <c r="J64" s="62">
        <v>45068</v>
      </c>
      <c r="K64" s="62">
        <v>45252</v>
      </c>
      <c r="L64" s="62">
        <v>45243</v>
      </c>
      <c r="M64" s="61">
        <v>0</v>
      </c>
      <c r="N64" s="61">
        <v>0.375</v>
      </c>
      <c r="O64" s="61">
        <v>6.25E-2</v>
      </c>
      <c r="P64" s="61"/>
      <c r="Q64" s="61">
        <v>115</v>
      </c>
      <c r="R64" s="61">
        <v>5.5370000000000003E-2</v>
      </c>
      <c r="S64" s="61">
        <v>71.540000000000006</v>
      </c>
      <c r="T64" s="61">
        <v>101.4562</v>
      </c>
      <c r="U64" s="61"/>
      <c r="V64" s="61">
        <v>33.1875</v>
      </c>
      <c r="W64" s="61">
        <v>1.1399999999999999</v>
      </c>
      <c r="X64" s="61">
        <v>1.1399999999999999</v>
      </c>
      <c r="Y64" s="61">
        <v>1.1499999999999999</v>
      </c>
      <c r="Z64" s="61">
        <v>1.1499999999999999</v>
      </c>
      <c r="AA64" s="61">
        <v>7250671231.5</v>
      </c>
      <c r="AB64" s="61">
        <v>264.88330000000002</v>
      </c>
      <c r="AC64" s="74">
        <v>45108</v>
      </c>
      <c r="AD64" s="61">
        <v>375.44560000000001</v>
      </c>
      <c r="AE64" s="62">
        <v>45154</v>
      </c>
      <c r="AF64" s="61">
        <v>1.417</v>
      </c>
      <c r="AG64" s="61"/>
      <c r="AH64" s="61"/>
      <c r="AI64" s="61">
        <v>1.66</v>
      </c>
      <c r="AJ64" s="61">
        <v>1.3</v>
      </c>
      <c r="AK64" s="61">
        <v>32.340000000000003</v>
      </c>
      <c r="AL64" s="61">
        <v>1064.3599999999999</v>
      </c>
      <c r="AM64" s="61">
        <v>1068.21</v>
      </c>
      <c r="AN64" s="61">
        <v>32.15</v>
      </c>
      <c r="AO64" s="61">
        <v>32.15</v>
      </c>
      <c r="AP64" s="61">
        <v>32.15</v>
      </c>
      <c r="AQ64" s="61">
        <v>32.159999999999997</v>
      </c>
      <c r="AR64" s="61" t="s">
        <v>183</v>
      </c>
      <c r="AS64" s="62"/>
    </row>
    <row r="65" spans="2:45">
      <c r="B65" s="61">
        <v>3</v>
      </c>
      <c r="C65" s="62">
        <v>45183</v>
      </c>
      <c r="D65" s="61" t="s">
        <v>109</v>
      </c>
      <c r="E65" s="61" t="s">
        <v>110</v>
      </c>
      <c r="F65" s="61" t="s">
        <v>52</v>
      </c>
      <c r="G65" s="61">
        <v>0.375</v>
      </c>
      <c r="H65" s="61" t="s">
        <v>111</v>
      </c>
      <c r="I65" s="67">
        <v>12479737</v>
      </c>
      <c r="J65" s="62">
        <v>45007</v>
      </c>
      <c r="K65" s="62">
        <v>45191</v>
      </c>
      <c r="L65" s="62">
        <v>45364</v>
      </c>
      <c r="M65" s="61">
        <v>1</v>
      </c>
      <c r="N65" s="61">
        <v>4.3479999999999998E-2</v>
      </c>
      <c r="O65" s="61">
        <v>0.1875</v>
      </c>
      <c r="P65" s="61"/>
      <c r="Q65" s="61">
        <v>-8</v>
      </c>
      <c r="R65" s="61">
        <v>-1.298E-2</v>
      </c>
      <c r="S65" s="61">
        <v>77.44</v>
      </c>
      <c r="T65" s="61">
        <v>123.27379999999999</v>
      </c>
      <c r="U65" s="61"/>
      <c r="V65" s="61">
        <v>38.521740000000001</v>
      </c>
      <c r="W65" s="61">
        <v>1.08</v>
      </c>
      <c r="X65" s="61">
        <v>1.07</v>
      </c>
      <c r="Y65" s="61">
        <v>1.08</v>
      </c>
      <c r="Z65" s="61">
        <v>1.08</v>
      </c>
      <c r="AA65" s="61">
        <v>15384249112</v>
      </c>
      <c r="AB65" s="61">
        <v>235.82900000000001</v>
      </c>
      <c r="AC65" s="74">
        <v>45108</v>
      </c>
      <c r="AD65" s="61">
        <v>375.44690000000003</v>
      </c>
      <c r="AE65" s="62">
        <v>45154</v>
      </c>
      <c r="AF65" s="61">
        <v>1.5920000000000001</v>
      </c>
      <c r="AG65" s="61"/>
      <c r="AH65" s="61"/>
      <c r="AI65" s="61">
        <v>3.52</v>
      </c>
      <c r="AJ65" s="61">
        <v>2.76</v>
      </c>
      <c r="AK65" s="61">
        <v>35.44</v>
      </c>
      <c r="AL65" s="61">
        <v>1327.74</v>
      </c>
      <c r="AM65" s="61">
        <v>1330.98</v>
      </c>
      <c r="AN65" s="61">
        <v>35.25</v>
      </c>
      <c r="AO65" s="61">
        <v>35.25</v>
      </c>
      <c r="AP65" s="61">
        <v>35.26</v>
      </c>
      <c r="AQ65" s="61">
        <v>35.26</v>
      </c>
      <c r="AR65" s="61" t="s">
        <v>183</v>
      </c>
      <c r="AS65" s="62"/>
    </row>
    <row r="66" spans="2:45">
      <c r="B66" s="61">
        <v>3</v>
      </c>
      <c r="C66" s="62">
        <v>45183</v>
      </c>
      <c r="D66" s="61" t="s">
        <v>73</v>
      </c>
      <c r="E66" s="61" t="s">
        <v>74</v>
      </c>
      <c r="F66" s="61" t="s">
        <v>52</v>
      </c>
      <c r="G66" s="61">
        <v>0.125</v>
      </c>
      <c r="H66" s="61" t="s">
        <v>75</v>
      </c>
      <c r="I66" s="67">
        <v>13904709</v>
      </c>
      <c r="J66" s="62">
        <v>45068</v>
      </c>
      <c r="K66" s="62">
        <v>45252</v>
      </c>
      <c r="L66" s="62">
        <v>45243</v>
      </c>
      <c r="M66" s="61">
        <v>0</v>
      </c>
      <c r="N66" s="61">
        <v>0.375</v>
      </c>
      <c r="O66" s="61">
        <v>6.25E-2</v>
      </c>
      <c r="P66" s="61"/>
      <c r="Q66" s="61">
        <v>115</v>
      </c>
      <c r="R66" s="61">
        <v>5.6399999999999999E-2</v>
      </c>
      <c r="S66" s="61">
        <v>91.48</v>
      </c>
      <c r="T66" s="61">
        <v>132.14619999999999</v>
      </c>
      <c r="U66" s="61"/>
      <c r="V66" s="61">
        <v>13.1875</v>
      </c>
      <c r="W66" s="61">
        <v>0.76</v>
      </c>
      <c r="X66" s="61">
        <v>0.75</v>
      </c>
      <c r="Y66" s="61">
        <v>0.77</v>
      </c>
      <c r="Z66" s="61">
        <v>0.78</v>
      </c>
      <c r="AA66" s="61">
        <v>18374545221.400002</v>
      </c>
      <c r="AB66" s="61">
        <v>260.01940000000002</v>
      </c>
      <c r="AC66" s="74">
        <v>45108</v>
      </c>
      <c r="AD66" s="61">
        <v>375.44709999999998</v>
      </c>
      <c r="AE66" s="62">
        <v>45154</v>
      </c>
      <c r="AF66" s="61">
        <v>1.444</v>
      </c>
      <c r="AG66" s="61"/>
      <c r="AH66" s="61"/>
      <c r="AI66" s="61">
        <v>4.21</v>
      </c>
      <c r="AJ66" s="61">
        <v>3.3</v>
      </c>
      <c r="AK66" s="61">
        <v>13.07</v>
      </c>
      <c r="AL66" s="61">
        <v>171.89</v>
      </c>
      <c r="AM66" s="61">
        <v>177.04</v>
      </c>
      <c r="AN66" s="61">
        <v>13.02</v>
      </c>
      <c r="AO66" s="61">
        <v>13.02</v>
      </c>
      <c r="AP66" s="61">
        <v>13.02</v>
      </c>
      <c r="AQ66" s="61">
        <v>13.02</v>
      </c>
      <c r="AR66" s="61" t="s">
        <v>183</v>
      </c>
      <c r="AS66" s="62"/>
    </row>
    <row r="67" spans="2:45">
      <c r="B67" s="61">
        <v>3</v>
      </c>
      <c r="C67" s="62">
        <v>45183</v>
      </c>
      <c r="D67" s="61" t="s">
        <v>82</v>
      </c>
      <c r="E67" s="61" t="s">
        <v>83</v>
      </c>
      <c r="F67" s="61" t="s">
        <v>52</v>
      </c>
      <c r="G67" s="61">
        <v>0.625</v>
      </c>
      <c r="H67" s="61" t="s">
        <v>84</v>
      </c>
      <c r="I67" s="67">
        <v>12559257</v>
      </c>
      <c r="J67" s="62">
        <v>45068</v>
      </c>
      <c r="K67" s="62">
        <v>45252</v>
      </c>
      <c r="L67" s="62">
        <v>45243</v>
      </c>
      <c r="M67" s="61">
        <v>0</v>
      </c>
      <c r="N67" s="61">
        <v>0.375</v>
      </c>
      <c r="O67" s="61">
        <v>0.3125</v>
      </c>
      <c r="P67" s="61"/>
      <c r="Q67" s="61">
        <v>115</v>
      </c>
      <c r="R67" s="61">
        <v>0.34514</v>
      </c>
      <c r="S67" s="61">
        <v>91.9</v>
      </c>
      <c r="T67" s="61">
        <v>162.74160000000001</v>
      </c>
      <c r="U67" s="61"/>
      <c r="V67" s="61">
        <v>19.1875</v>
      </c>
      <c r="W67" s="61">
        <v>1.06</v>
      </c>
      <c r="X67" s="61">
        <v>1.05</v>
      </c>
      <c r="Y67" s="61">
        <v>1.07</v>
      </c>
      <c r="Z67" s="61">
        <v>1.08</v>
      </c>
      <c r="AA67" s="61">
        <v>20439139145.099998</v>
      </c>
      <c r="AB67" s="61">
        <v>212.46449999999999</v>
      </c>
      <c r="AC67" s="74">
        <v>45108</v>
      </c>
      <c r="AD67" s="61">
        <v>375.4461</v>
      </c>
      <c r="AE67" s="62">
        <v>45154</v>
      </c>
      <c r="AF67" s="61">
        <v>1.7669999999999999</v>
      </c>
      <c r="AG67" s="61"/>
      <c r="AH67" s="61"/>
      <c r="AI67" s="61">
        <v>4.68</v>
      </c>
      <c r="AJ67" s="61">
        <v>3.67</v>
      </c>
      <c r="AK67" s="61">
        <v>18.02</v>
      </c>
      <c r="AL67" s="61">
        <v>338.48</v>
      </c>
      <c r="AM67" s="61">
        <v>343.78</v>
      </c>
      <c r="AN67" s="61">
        <v>17.920000000000002</v>
      </c>
      <c r="AO67" s="61">
        <v>17.920000000000002</v>
      </c>
      <c r="AP67" s="61">
        <v>17.920000000000002</v>
      </c>
      <c r="AQ67" s="61">
        <v>17.920000000000002</v>
      </c>
      <c r="AR67" s="61" t="s">
        <v>183</v>
      </c>
      <c r="AS67" s="62"/>
    </row>
    <row r="68" spans="2:45">
      <c r="B68" s="61">
        <v>3</v>
      </c>
      <c r="C68" s="62">
        <v>45183</v>
      </c>
      <c r="D68" s="61" t="s">
        <v>206</v>
      </c>
      <c r="E68" s="61" t="s">
        <v>207</v>
      </c>
      <c r="F68" s="61" t="s">
        <v>52</v>
      </c>
      <c r="G68" s="61">
        <v>0.125</v>
      </c>
      <c r="H68" s="61" t="s">
        <v>208</v>
      </c>
      <c r="I68" s="67">
        <v>9430074</v>
      </c>
      <c r="J68" s="62">
        <v>45007</v>
      </c>
      <c r="K68" s="62">
        <v>45191</v>
      </c>
      <c r="L68" s="62">
        <v>45364</v>
      </c>
      <c r="M68" s="61">
        <v>1</v>
      </c>
      <c r="N68" s="61">
        <v>4.3479999999999998E-2</v>
      </c>
      <c r="O68" s="61">
        <v>6.25E-2</v>
      </c>
      <c r="P68" s="61"/>
      <c r="Q68" s="61">
        <v>-8</v>
      </c>
      <c r="R68" s="61">
        <v>-3.4399999999999999E-3</v>
      </c>
      <c r="S68" s="61">
        <v>87.47</v>
      </c>
      <c r="T68" s="61">
        <v>110.6724</v>
      </c>
      <c r="U68" s="61"/>
      <c r="V68" s="61">
        <v>15.521739999999999</v>
      </c>
      <c r="W68" s="61">
        <v>0.96</v>
      </c>
      <c r="X68" s="61">
        <v>0.95</v>
      </c>
      <c r="Y68" s="61">
        <v>0.97</v>
      </c>
      <c r="Z68" s="61">
        <v>0.98</v>
      </c>
      <c r="AA68" s="61">
        <v>10436484756</v>
      </c>
      <c r="AB68" s="61">
        <v>296.72579999999999</v>
      </c>
      <c r="AC68" s="74">
        <v>45108</v>
      </c>
      <c r="AD68" s="61">
        <v>375.44720000000001</v>
      </c>
      <c r="AE68" s="62">
        <v>45154</v>
      </c>
      <c r="AF68" s="61">
        <v>1.2649999999999999</v>
      </c>
      <c r="AG68" s="61"/>
      <c r="AH68" s="61"/>
      <c r="AI68" s="61">
        <v>2.39</v>
      </c>
      <c r="AJ68" s="61">
        <v>1.87</v>
      </c>
      <c r="AK68" s="61">
        <v>15.36</v>
      </c>
      <c r="AL68" s="61">
        <v>237.66</v>
      </c>
      <c r="AM68" s="61">
        <v>242.96</v>
      </c>
      <c r="AN68" s="61">
        <v>15.29</v>
      </c>
      <c r="AO68" s="61">
        <v>15.29</v>
      </c>
      <c r="AP68" s="61">
        <v>15.29</v>
      </c>
      <c r="AQ68" s="61">
        <v>15.29</v>
      </c>
      <c r="AR68" s="61" t="s">
        <v>183</v>
      </c>
      <c r="AS68" s="62"/>
    </row>
    <row r="69" spans="2:45">
      <c r="B69" s="61">
        <v>3</v>
      </c>
      <c r="C69" s="62">
        <v>45183</v>
      </c>
      <c r="D69" s="61" t="s">
        <v>209</v>
      </c>
      <c r="E69" s="61" t="s">
        <v>210</v>
      </c>
      <c r="F69" s="61" t="s">
        <v>52</v>
      </c>
      <c r="G69" s="61">
        <v>0.625</v>
      </c>
      <c r="H69" s="61" t="s">
        <v>211</v>
      </c>
      <c r="I69" s="67">
        <v>8000000</v>
      </c>
      <c r="J69" s="62">
        <v>45043</v>
      </c>
      <c r="K69" s="62">
        <v>45191</v>
      </c>
      <c r="L69" s="62">
        <v>45364</v>
      </c>
      <c r="M69" s="61">
        <v>1</v>
      </c>
      <c r="N69" s="61">
        <v>4.3479999999999998E-2</v>
      </c>
      <c r="O69" s="61">
        <v>0.3125</v>
      </c>
      <c r="P69" s="61"/>
      <c r="Q69" s="61">
        <v>-8</v>
      </c>
      <c r="R69" s="61">
        <v>-1.4019999999999999E-2</v>
      </c>
      <c r="S69" s="61">
        <v>88.86</v>
      </c>
      <c r="T69" s="61">
        <v>91.655699999999996</v>
      </c>
      <c r="U69" s="61"/>
      <c r="V69" s="61">
        <v>21.521740000000001</v>
      </c>
      <c r="W69" s="61">
        <v>1.19</v>
      </c>
      <c r="X69" s="61">
        <v>1.17</v>
      </c>
      <c r="Y69" s="61">
        <v>1.19</v>
      </c>
      <c r="Z69" s="61">
        <v>1.2</v>
      </c>
      <c r="AA69" s="61">
        <v>7332458929.8999996</v>
      </c>
      <c r="AB69" s="61">
        <v>363.94</v>
      </c>
      <c r="AC69" s="74">
        <v>45108</v>
      </c>
      <c r="AD69" s="61">
        <v>375.44779999999997</v>
      </c>
      <c r="AE69" s="62">
        <v>45154</v>
      </c>
      <c r="AF69" s="61">
        <v>1.032</v>
      </c>
      <c r="AG69" s="61"/>
      <c r="AH69" s="61"/>
      <c r="AI69" s="61">
        <v>1.68</v>
      </c>
      <c r="AJ69" s="61">
        <v>1.32</v>
      </c>
      <c r="AK69" s="61">
        <v>20.07</v>
      </c>
      <c r="AL69" s="61">
        <v>421.68</v>
      </c>
      <c r="AM69" s="61">
        <v>426.59</v>
      </c>
      <c r="AN69" s="61">
        <v>19.95</v>
      </c>
      <c r="AO69" s="61">
        <v>19.95</v>
      </c>
      <c r="AP69" s="61">
        <v>19.95</v>
      </c>
      <c r="AQ69" s="61">
        <v>19.96</v>
      </c>
      <c r="AR69" s="61" t="s">
        <v>183</v>
      </c>
      <c r="AS69" s="62"/>
    </row>
    <row r="70" spans="2:45">
      <c r="B70" s="61">
        <v>3</v>
      </c>
      <c r="C70" s="62">
        <v>45183</v>
      </c>
      <c r="D70" s="61" t="s">
        <v>60</v>
      </c>
      <c r="E70" s="61" t="s">
        <v>61</v>
      </c>
      <c r="F70" s="61" t="s">
        <v>52</v>
      </c>
      <c r="G70" s="61">
        <v>0.125</v>
      </c>
      <c r="H70" s="61" t="s">
        <v>62</v>
      </c>
      <c r="I70" s="67">
        <v>15458789</v>
      </c>
      <c r="J70" s="62">
        <v>45007</v>
      </c>
      <c r="K70" s="62">
        <v>45191</v>
      </c>
      <c r="L70" s="62">
        <v>45364</v>
      </c>
      <c r="M70" s="61">
        <v>1</v>
      </c>
      <c r="N70" s="61">
        <v>4.3479999999999998E-2</v>
      </c>
      <c r="O70" s="61">
        <v>6.25E-2</v>
      </c>
      <c r="P70" s="61"/>
      <c r="Q70" s="61">
        <v>-8</v>
      </c>
      <c r="R70" s="61">
        <v>-4.3E-3</v>
      </c>
      <c r="S70" s="61">
        <v>97.483999999999995</v>
      </c>
      <c r="T70" s="61">
        <v>154.15299999999999</v>
      </c>
      <c r="U70" s="61"/>
      <c r="V70" s="61">
        <v>5.5217400000000003</v>
      </c>
      <c r="W70" s="61">
        <v>0.49</v>
      </c>
      <c r="X70" s="61">
        <v>0.44</v>
      </c>
      <c r="Y70" s="61">
        <v>0.5</v>
      </c>
      <c r="Z70" s="61">
        <v>0.53</v>
      </c>
      <c r="AA70" s="61">
        <v>23830187172.099998</v>
      </c>
      <c r="AB70" s="61">
        <v>237.42</v>
      </c>
      <c r="AC70" s="74">
        <v>45108</v>
      </c>
      <c r="AD70" s="61">
        <v>375.44650000000001</v>
      </c>
      <c r="AE70" s="62">
        <v>45154</v>
      </c>
      <c r="AF70" s="61">
        <v>1.581</v>
      </c>
      <c r="AG70" s="61"/>
      <c r="AH70" s="61"/>
      <c r="AI70" s="61">
        <v>5.46</v>
      </c>
      <c r="AJ70" s="61">
        <v>4.28</v>
      </c>
      <c r="AK70" s="61">
        <v>5.5</v>
      </c>
      <c r="AL70" s="61">
        <v>30.36</v>
      </c>
      <c r="AM70" s="61">
        <v>32.94</v>
      </c>
      <c r="AN70" s="61">
        <v>5.49</v>
      </c>
      <c r="AO70" s="61">
        <v>5.49</v>
      </c>
      <c r="AP70" s="61">
        <v>5.49</v>
      </c>
      <c r="AQ70" s="61">
        <v>5.49</v>
      </c>
      <c r="AR70" s="61" t="s">
        <v>183</v>
      </c>
      <c r="AS70" s="62"/>
    </row>
    <row r="71" spans="2:45">
      <c r="B71" s="61">
        <v>3</v>
      </c>
      <c r="C71" s="62">
        <v>45183</v>
      </c>
      <c r="D71" s="61" t="s">
        <v>85</v>
      </c>
      <c r="E71" s="61" t="s">
        <v>86</v>
      </c>
      <c r="F71" s="61" t="s">
        <v>52</v>
      </c>
      <c r="G71" s="61">
        <v>0.125</v>
      </c>
      <c r="H71" s="61" t="s">
        <v>87</v>
      </c>
      <c r="I71" s="67">
        <v>15725522</v>
      </c>
      <c r="J71" s="62">
        <v>45007</v>
      </c>
      <c r="K71" s="62">
        <v>45191</v>
      </c>
      <c r="L71" s="62">
        <v>45364</v>
      </c>
      <c r="M71" s="61">
        <v>1</v>
      </c>
      <c r="N71" s="61">
        <v>4.3479999999999998E-2</v>
      </c>
      <c r="O71" s="61">
        <v>6.25E-2</v>
      </c>
      <c r="P71" s="61"/>
      <c r="Q71" s="61">
        <v>-8</v>
      </c>
      <c r="R71" s="61">
        <v>-4.2100000000000002E-3</v>
      </c>
      <c r="S71" s="61">
        <v>80.73</v>
      </c>
      <c r="T71" s="61">
        <v>125.0248</v>
      </c>
      <c r="U71" s="61"/>
      <c r="V71" s="61">
        <v>20.521740000000001</v>
      </c>
      <c r="W71" s="61">
        <v>1.1599999999999999</v>
      </c>
      <c r="X71" s="61">
        <v>1.1499999999999999</v>
      </c>
      <c r="Y71" s="61">
        <v>1.1599999999999999</v>
      </c>
      <c r="Z71" s="61">
        <v>1.17</v>
      </c>
      <c r="AA71" s="61">
        <v>19660796830</v>
      </c>
      <c r="AB71" s="61">
        <v>242.42259999999999</v>
      </c>
      <c r="AC71" s="74">
        <v>45108</v>
      </c>
      <c r="AD71" s="61">
        <v>375.44709999999998</v>
      </c>
      <c r="AE71" s="62">
        <v>45154</v>
      </c>
      <c r="AF71" s="61">
        <v>1.5489999999999999</v>
      </c>
      <c r="AG71" s="61"/>
      <c r="AH71" s="61"/>
      <c r="AI71" s="61">
        <v>4.5</v>
      </c>
      <c r="AJ71" s="61">
        <v>3.53</v>
      </c>
      <c r="AK71" s="61">
        <v>20.23</v>
      </c>
      <c r="AL71" s="61">
        <v>413.18</v>
      </c>
      <c r="AM71" s="61">
        <v>418.39</v>
      </c>
      <c r="AN71" s="61">
        <v>20.11</v>
      </c>
      <c r="AO71" s="61">
        <v>20.11</v>
      </c>
      <c r="AP71" s="61">
        <v>20.11</v>
      </c>
      <c r="AQ71" s="61">
        <v>20.12</v>
      </c>
      <c r="AR71" s="61" t="s">
        <v>183</v>
      </c>
      <c r="AS71" s="62"/>
    </row>
    <row r="72" spans="2:45">
      <c r="B72" s="61">
        <v>4</v>
      </c>
      <c r="C72" s="62">
        <v>45183</v>
      </c>
      <c r="D72" s="61" t="s">
        <v>188</v>
      </c>
      <c r="E72" s="61" t="s">
        <v>189</v>
      </c>
      <c r="F72" s="61" t="s">
        <v>52</v>
      </c>
      <c r="G72" s="61">
        <v>0.75</v>
      </c>
      <c r="H72" s="61" t="s">
        <v>190</v>
      </c>
      <c r="I72" s="67">
        <v>3530375</v>
      </c>
      <c r="J72" s="62">
        <v>45105</v>
      </c>
      <c r="K72" s="62">
        <v>45252</v>
      </c>
      <c r="L72" s="62">
        <v>45243</v>
      </c>
      <c r="M72" s="61">
        <v>0</v>
      </c>
      <c r="N72" s="61">
        <v>0.375</v>
      </c>
      <c r="O72" s="61">
        <v>0.375</v>
      </c>
      <c r="P72" s="61"/>
      <c r="Q72" s="61">
        <v>78</v>
      </c>
      <c r="R72" s="61">
        <v>0.16034000000000001</v>
      </c>
      <c r="S72" s="61">
        <v>101.57</v>
      </c>
      <c r="T72" s="61">
        <v>102.6049</v>
      </c>
      <c r="U72" s="61"/>
      <c r="V72" s="61">
        <v>10.1875</v>
      </c>
      <c r="W72" s="61">
        <v>0.53</v>
      </c>
      <c r="X72" s="61">
        <v>0.51</v>
      </c>
      <c r="Y72" s="61">
        <v>0.54</v>
      </c>
      <c r="Z72" s="61">
        <v>0.56000000000000005</v>
      </c>
      <c r="AA72" s="61">
        <v>3622336107.4000001</v>
      </c>
      <c r="AB72" s="61">
        <v>372.24</v>
      </c>
      <c r="AC72" s="74">
        <v>45108</v>
      </c>
      <c r="AD72" s="61">
        <v>375.44499999999999</v>
      </c>
      <c r="AE72" s="62">
        <v>45154</v>
      </c>
      <c r="AF72" s="61">
        <v>1.0089999999999999</v>
      </c>
      <c r="AG72" s="61"/>
      <c r="AH72" s="61"/>
      <c r="AI72" s="61">
        <v>2.0699999999999998</v>
      </c>
      <c r="AJ72" s="61">
        <v>0.65</v>
      </c>
      <c r="AK72" s="61">
        <v>9.82</v>
      </c>
      <c r="AL72" s="61">
        <v>98.75</v>
      </c>
      <c r="AM72" s="61">
        <v>103.08</v>
      </c>
      <c r="AN72" s="61">
        <v>9.7899999999999991</v>
      </c>
      <c r="AO72" s="61">
        <v>9.7899999999999991</v>
      </c>
      <c r="AP72" s="61">
        <v>9.7899999999999991</v>
      </c>
      <c r="AQ72" s="61">
        <v>9.7899999999999991</v>
      </c>
      <c r="AR72" s="61" t="s">
        <v>183</v>
      </c>
      <c r="AS72" s="62"/>
    </row>
    <row r="73" spans="2:45">
      <c r="B73" s="61">
        <v>4</v>
      </c>
      <c r="C73" s="62">
        <v>45183</v>
      </c>
      <c r="D73" s="61" t="s">
        <v>184</v>
      </c>
      <c r="E73" s="61" t="s">
        <v>185</v>
      </c>
      <c r="F73" s="61" t="s">
        <v>52</v>
      </c>
      <c r="G73" s="61">
        <v>0.125</v>
      </c>
      <c r="H73" s="61" t="s">
        <v>186</v>
      </c>
      <c r="I73" s="67">
        <v>11504038</v>
      </c>
      <c r="J73" s="62">
        <v>45148</v>
      </c>
      <c r="K73" s="62">
        <v>45332</v>
      </c>
      <c r="L73" s="62">
        <v>45323</v>
      </c>
      <c r="M73" s="61">
        <v>0</v>
      </c>
      <c r="N73" s="61">
        <v>0.80978000000000006</v>
      </c>
      <c r="O73" s="61">
        <v>6.25E-2</v>
      </c>
      <c r="P73" s="61"/>
      <c r="Q73" s="61">
        <v>35</v>
      </c>
      <c r="R73" s="61">
        <v>1.52E-2</v>
      </c>
      <c r="S73" s="61">
        <v>97.486000000000004</v>
      </c>
      <c r="T73" s="61">
        <v>124.6764</v>
      </c>
      <c r="U73" s="61"/>
      <c r="V73" s="61">
        <v>7.90489</v>
      </c>
      <c r="W73" s="61">
        <v>0.38</v>
      </c>
      <c r="X73" s="61">
        <v>0.35</v>
      </c>
      <c r="Y73" s="61">
        <v>0.39</v>
      </c>
      <c r="Z73" s="61">
        <v>0.41</v>
      </c>
      <c r="AA73" s="61">
        <v>14342820434.200001</v>
      </c>
      <c r="AB73" s="61">
        <v>293.60320000000002</v>
      </c>
      <c r="AC73" s="74">
        <v>45108</v>
      </c>
      <c r="AD73" s="61">
        <v>375.44810000000001</v>
      </c>
      <c r="AE73" s="62">
        <v>45154</v>
      </c>
      <c r="AF73" s="61">
        <v>1.2789999999999999</v>
      </c>
      <c r="AG73" s="61"/>
      <c r="AH73" s="61"/>
      <c r="AI73" s="61">
        <v>8.2100000000000009</v>
      </c>
      <c r="AJ73" s="61">
        <v>2.58</v>
      </c>
      <c r="AK73" s="61">
        <v>7.87</v>
      </c>
      <c r="AL73" s="61">
        <v>62.08</v>
      </c>
      <c r="AM73" s="61">
        <v>65.75</v>
      </c>
      <c r="AN73" s="61">
        <v>7.85</v>
      </c>
      <c r="AO73" s="61">
        <v>7.85</v>
      </c>
      <c r="AP73" s="61">
        <v>7.85</v>
      </c>
      <c r="AQ73" s="61">
        <v>7.85</v>
      </c>
      <c r="AR73" s="61" t="s">
        <v>183</v>
      </c>
      <c r="AS73" s="62"/>
    </row>
    <row r="74" spans="2:45">
      <c r="B74" s="61">
        <v>4</v>
      </c>
      <c r="C74" s="62">
        <v>45183</v>
      </c>
      <c r="D74" s="61" t="s">
        <v>187</v>
      </c>
      <c r="E74" s="61" t="s">
        <v>63</v>
      </c>
      <c r="F74" s="61" t="s">
        <v>53</v>
      </c>
      <c r="G74" s="61">
        <v>4.125</v>
      </c>
      <c r="H74" s="61" t="s">
        <v>64</v>
      </c>
      <c r="I74" s="67">
        <v>4841239</v>
      </c>
      <c r="J74" s="62">
        <v>45129</v>
      </c>
      <c r="K74" s="62">
        <v>45313</v>
      </c>
      <c r="L74" s="62">
        <v>45302</v>
      </c>
      <c r="M74" s="61">
        <v>0</v>
      </c>
      <c r="N74" s="61">
        <v>0.70652000000000004</v>
      </c>
      <c r="O74" s="61">
        <v>2.0625</v>
      </c>
      <c r="P74" s="61">
        <v>5.7294999999999998</v>
      </c>
      <c r="Q74" s="61">
        <v>54</v>
      </c>
      <c r="R74" s="61">
        <v>1.6814800000000001</v>
      </c>
      <c r="S74" s="61">
        <v>338.82600000000002</v>
      </c>
      <c r="T74" s="61">
        <v>340.50749999999999</v>
      </c>
      <c r="U74" s="61">
        <v>278.661</v>
      </c>
      <c r="V74" s="61">
        <v>6.8532599999999997</v>
      </c>
      <c r="W74" s="61">
        <v>0.36</v>
      </c>
      <c r="X74" s="61">
        <v>-0.03</v>
      </c>
      <c r="Y74" s="61">
        <v>0.52</v>
      </c>
      <c r="Z74" s="61">
        <v>0.77</v>
      </c>
      <c r="AA74" s="61">
        <v>16484781098.6</v>
      </c>
      <c r="AB74" s="61">
        <v>135.1</v>
      </c>
      <c r="AC74" s="74">
        <v>45108</v>
      </c>
      <c r="AD74" s="61">
        <v>374.2</v>
      </c>
      <c r="AE74" s="62">
        <v>45154</v>
      </c>
      <c r="AF74" s="61">
        <v>2.77</v>
      </c>
      <c r="AG74" s="61">
        <v>0.33333000000000002</v>
      </c>
      <c r="AH74" s="61">
        <v>375.3</v>
      </c>
      <c r="AI74" s="61">
        <v>9.44</v>
      </c>
      <c r="AJ74" s="61">
        <v>2.96</v>
      </c>
      <c r="AK74" s="61">
        <v>6.11</v>
      </c>
      <c r="AL74" s="61">
        <v>40.17</v>
      </c>
      <c r="AM74" s="61">
        <v>43.07</v>
      </c>
      <c r="AN74" s="61">
        <v>6.08</v>
      </c>
      <c r="AO74" s="61">
        <v>6.09</v>
      </c>
      <c r="AP74" s="61">
        <v>6.1</v>
      </c>
      <c r="AQ74" s="61">
        <v>6.13</v>
      </c>
      <c r="AR74" s="61" t="s">
        <v>183</v>
      </c>
      <c r="AS74" s="62"/>
    </row>
    <row r="75" spans="2:45">
      <c r="B75" s="61">
        <v>4</v>
      </c>
      <c r="C75" s="62">
        <v>45183</v>
      </c>
      <c r="D75" s="61">
        <v>3179082</v>
      </c>
      <c r="E75" s="61" t="s">
        <v>71</v>
      </c>
      <c r="F75" s="61" t="s">
        <v>53</v>
      </c>
      <c r="G75" s="61">
        <v>2</v>
      </c>
      <c r="H75" s="61" t="s">
        <v>72</v>
      </c>
      <c r="I75" s="67">
        <v>9083989</v>
      </c>
      <c r="J75" s="62">
        <v>45133</v>
      </c>
      <c r="K75" s="62">
        <v>45317</v>
      </c>
      <c r="L75" s="62">
        <v>45308</v>
      </c>
      <c r="M75" s="61">
        <v>0</v>
      </c>
      <c r="N75" s="61">
        <v>0.72826000000000002</v>
      </c>
      <c r="O75" s="61">
        <v>1</v>
      </c>
      <c r="P75" s="61">
        <v>2.1619000000000002</v>
      </c>
      <c r="Q75" s="61">
        <v>50</v>
      </c>
      <c r="R75" s="61">
        <v>0.58745999999999998</v>
      </c>
      <c r="S75" s="61">
        <v>241.97</v>
      </c>
      <c r="T75" s="61">
        <v>242.5575</v>
      </c>
      <c r="U75" s="61">
        <v>216.1429</v>
      </c>
      <c r="V75" s="61">
        <v>11.364129999999999</v>
      </c>
      <c r="W75" s="61">
        <v>0.61</v>
      </c>
      <c r="X75" s="61">
        <v>0.37</v>
      </c>
      <c r="Y75" s="61">
        <v>0.71</v>
      </c>
      <c r="Z75" s="61">
        <v>0.87</v>
      </c>
      <c r="AA75" s="61">
        <v>22033893310.900002</v>
      </c>
      <c r="AB75" s="61">
        <v>173.6</v>
      </c>
      <c r="AC75" s="74">
        <v>45108</v>
      </c>
      <c r="AD75" s="61">
        <v>374.2</v>
      </c>
      <c r="AE75" s="62">
        <v>45154</v>
      </c>
      <c r="AF75" s="61">
        <v>2.1560000000000001</v>
      </c>
      <c r="AG75" s="61">
        <v>0.33333000000000002</v>
      </c>
      <c r="AH75" s="61">
        <v>375.3</v>
      </c>
      <c r="AI75" s="61">
        <v>12.62</v>
      </c>
      <c r="AJ75" s="61">
        <v>3.96</v>
      </c>
      <c r="AK75" s="61">
        <v>10.29</v>
      </c>
      <c r="AL75" s="61">
        <v>112.88</v>
      </c>
      <c r="AM75" s="61">
        <v>117.31</v>
      </c>
      <c r="AN75" s="61">
        <v>10.23</v>
      </c>
      <c r="AO75" s="61">
        <v>10.25</v>
      </c>
      <c r="AP75" s="61">
        <v>10.26</v>
      </c>
      <c r="AQ75" s="61">
        <v>10.29</v>
      </c>
      <c r="AR75" s="61" t="s">
        <v>183</v>
      </c>
      <c r="AS75" s="62"/>
    </row>
    <row r="76" spans="2:45">
      <c r="B76" s="61">
        <v>4</v>
      </c>
      <c r="C76" s="62">
        <v>45183</v>
      </c>
      <c r="D76" s="61" t="s">
        <v>76</v>
      </c>
      <c r="E76" s="61" t="s">
        <v>77</v>
      </c>
      <c r="F76" s="61" t="s">
        <v>52</v>
      </c>
      <c r="G76" s="61">
        <v>1.125</v>
      </c>
      <c r="H76" s="61" t="s">
        <v>78</v>
      </c>
      <c r="I76" s="67">
        <v>13065680</v>
      </c>
      <c r="J76" s="62">
        <v>45068</v>
      </c>
      <c r="K76" s="62">
        <v>45252</v>
      </c>
      <c r="L76" s="62">
        <v>45243</v>
      </c>
      <c r="M76" s="61">
        <v>0</v>
      </c>
      <c r="N76" s="61">
        <v>0.375</v>
      </c>
      <c r="O76" s="61">
        <v>0.5625</v>
      </c>
      <c r="P76" s="61"/>
      <c r="Q76" s="61">
        <v>115</v>
      </c>
      <c r="R76" s="61">
        <v>0.65264</v>
      </c>
      <c r="S76" s="61">
        <v>103.34</v>
      </c>
      <c r="T76" s="61">
        <v>192.4941</v>
      </c>
      <c r="U76" s="61"/>
      <c r="V76" s="61">
        <v>14.1875</v>
      </c>
      <c r="W76" s="61">
        <v>0.83</v>
      </c>
      <c r="X76" s="61">
        <v>0.82</v>
      </c>
      <c r="Y76" s="61">
        <v>0.84</v>
      </c>
      <c r="Z76" s="61">
        <v>0.85</v>
      </c>
      <c r="AA76" s="61">
        <v>25150657054.099998</v>
      </c>
      <c r="AB76" s="61">
        <v>202.24289999999999</v>
      </c>
      <c r="AC76" s="74">
        <v>45108</v>
      </c>
      <c r="AD76" s="61">
        <v>375.44569999999999</v>
      </c>
      <c r="AE76" s="62">
        <v>45154</v>
      </c>
      <c r="AF76" s="61">
        <v>1.8560000000000001</v>
      </c>
      <c r="AG76" s="61"/>
      <c r="AH76" s="61"/>
      <c r="AI76" s="61">
        <v>14.4</v>
      </c>
      <c r="AJ76" s="61">
        <v>4.5199999999999996</v>
      </c>
      <c r="AK76" s="61">
        <v>13.13</v>
      </c>
      <c r="AL76" s="61">
        <v>181.47</v>
      </c>
      <c r="AM76" s="61">
        <v>186.45</v>
      </c>
      <c r="AN76" s="61">
        <v>13.08</v>
      </c>
      <c r="AO76" s="61">
        <v>13.08</v>
      </c>
      <c r="AP76" s="61">
        <v>13.08</v>
      </c>
      <c r="AQ76" s="61">
        <v>13.08</v>
      </c>
      <c r="AR76" s="61" t="s">
        <v>183</v>
      </c>
      <c r="AS76" s="62"/>
    </row>
    <row r="77" spans="2:45">
      <c r="B77" s="61">
        <v>4</v>
      </c>
      <c r="C77" s="62">
        <v>45183</v>
      </c>
      <c r="D77" s="61" t="s">
        <v>65</v>
      </c>
      <c r="E77" s="61" t="s">
        <v>66</v>
      </c>
      <c r="F77" s="61" t="s">
        <v>52</v>
      </c>
      <c r="G77" s="61">
        <v>1.25</v>
      </c>
      <c r="H77" s="61" t="s">
        <v>67</v>
      </c>
      <c r="I77" s="67">
        <v>14656667</v>
      </c>
      <c r="J77" s="62">
        <v>45068</v>
      </c>
      <c r="K77" s="62">
        <v>45252</v>
      </c>
      <c r="L77" s="62">
        <v>45243</v>
      </c>
      <c r="M77" s="61">
        <v>0</v>
      </c>
      <c r="N77" s="61">
        <v>0.375</v>
      </c>
      <c r="O77" s="61">
        <v>0.625</v>
      </c>
      <c r="P77" s="61"/>
      <c r="Q77" s="61">
        <v>115</v>
      </c>
      <c r="R77" s="61">
        <v>0.67544000000000004</v>
      </c>
      <c r="S77" s="61">
        <v>106.452</v>
      </c>
      <c r="T77" s="61">
        <v>184.74369999999999</v>
      </c>
      <c r="U77" s="61"/>
      <c r="V77" s="61">
        <v>9.1875</v>
      </c>
      <c r="W77" s="61">
        <v>0.47</v>
      </c>
      <c r="X77" s="61">
        <v>0.44</v>
      </c>
      <c r="Y77" s="61">
        <v>0.48</v>
      </c>
      <c r="Z77" s="61">
        <v>0.49</v>
      </c>
      <c r="AA77" s="61">
        <v>27077271805.5</v>
      </c>
      <c r="AB77" s="61">
        <v>217.13229999999999</v>
      </c>
      <c r="AC77" s="74">
        <v>45108</v>
      </c>
      <c r="AD77" s="61">
        <v>375.4477</v>
      </c>
      <c r="AE77" s="62">
        <v>45154</v>
      </c>
      <c r="AF77" s="61">
        <v>1.7290000000000001</v>
      </c>
      <c r="AG77" s="61"/>
      <c r="AH77" s="61"/>
      <c r="AI77" s="61">
        <v>15.5</v>
      </c>
      <c r="AJ77" s="61">
        <v>4.8600000000000003</v>
      </c>
      <c r="AK77" s="61">
        <v>8.6999999999999993</v>
      </c>
      <c r="AL77" s="61">
        <v>78.42</v>
      </c>
      <c r="AM77" s="61">
        <v>82.37</v>
      </c>
      <c r="AN77" s="61">
        <v>8.68</v>
      </c>
      <c r="AO77" s="61">
        <v>8.68</v>
      </c>
      <c r="AP77" s="61">
        <v>8.68</v>
      </c>
      <c r="AQ77" s="61">
        <v>8.68</v>
      </c>
      <c r="AR77" s="61" t="s">
        <v>183</v>
      </c>
      <c r="AS77" s="62"/>
    </row>
    <row r="78" spans="2:45">
      <c r="B78" s="61">
        <v>4</v>
      </c>
      <c r="C78" s="62">
        <v>45183</v>
      </c>
      <c r="D78" s="61" t="s">
        <v>68</v>
      </c>
      <c r="E78" s="61" t="s">
        <v>69</v>
      </c>
      <c r="F78" s="61" t="s">
        <v>52</v>
      </c>
      <c r="G78" s="61">
        <v>0.75</v>
      </c>
      <c r="H78" s="61" t="s">
        <v>70</v>
      </c>
      <c r="I78" s="67">
        <v>14570332</v>
      </c>
      <c r="J78" s="62">
        <v>45007</v>
      </c>
      <c r="K78" s="62">
        <v>45191</v>
      </c>
      <c r="L78" s="62">
        <v>45364</v>
      </c>
      <c r="M78" s="61">
        <v>1</v>
      </c>
      <c r="N78" s="61">
        <v>4.3479999999999998E-2</v>
      </c>
      <c r="O78" s="61">
        <v>0.375</v>
      </c>
      <c r="P78" s="61"/>
      <c r="Q78" s="61">
        <v>-8</v>
      </c>
      <c r="R78" s="61">
        <v>-2.6360000000000001E-2</v>
      </c>
      <c r="S78" s="61">
        <v>100.74</v>
      </c>
      <c r="T78" s="61">
        <v>162.84100000000001</v>
      </c>
      <c r="U78" s="61"/>
      <c r="V78" s="61">
        <v>10.521739999999999</v>
      </c>
      <c r="W78" s="61">
        <v>0.62</v>
      </c>
      <c r="X78" s="61">
        <v>0.6</v>
      </c>
      <c r="Y78" s="61">
        <v>0.63</v>
      </c>
      <c r="Z78" s="61">
        <v>0.64</v>
      </c>
      <c r="AA78" s="61">
        <v>23726475206.299999</v>
      </c>
      <c r="AB78" s="61">
        <v>232.22900000000001</v>
      </c>
      <c r="AC78" s="74">
        <v>45108</v>
      </c>
      <c r="AD78" s="61">
        <v>375.447</v>
      </c>
      <c r="AE78" s="62">
        <v>45154</v>
      </c>
      <c r="AF78" s="61">
        <v>1.617</v>
      </c>
      <c r="AG78" s="61"/>
      <c r="AH78" s="61"/>
      <c r="AI78" s="61">
        <v>13.59</v>
      </c>
      <c r="AJ78" s="61">
        <v>4.26</v>
      </c>
      <c r="AK78" s="61">
        <v>10.14</v>
      </c>
      <c r="AL78" s="61">
        <v>105.31</v>
      </c>
      <c r="AM78" s="61">
        <v>109.68</v>
      </c>
      <c r="AN78" s="61">
        <v>10.11</v>
      </c>
      <c r="AO78" s="61">
        <v>10.11</v>
      </c>
      <c r="AP78" s="61">
        <v>10.11</v>
      </c>
      <c r="AQ78" s="61">
        <v>10.11</v>
      </c>
      <c r="AR78" s="61" t="s">
        <v>183</v>
      </c>
      <c r="AS78" s="62"/>
    </row>
    <row r="79" spans="2:45">
      <c r="B79" s="61">
        <v>4</v>
      </c>
      <c r="C79" s="62">
        <v>45183</v>
      </c>
      <c r="D79" s="61" t="s">
        <v>73</v>
      </c>
      <c r="E79" s="61" t="s">
        <v>74</v>
      </c>
      <c r="F79" s="61" t="s">
        <v>52</v>
      </c>
      <c r="G79" s="61">
        <v>0.125</v>
      </c>
      <c r="H79" s="61" t="s">
        <v>75</v>
      </c>
      <c r="I79" s="67">
        <v>13904709</v>
      </c>
      <c r="J79" s="62">
        <v>45068</v>
      </c>
      <c r="K79" s="62">
        <v>45252</v>
      </c>
      <c r="L79" s="62">
        <v>45243</v>
      </c>
      <c r="M79" s="61">
        <v>0</v>
      </c>
      <c r="N79" s="61">
        <v>0.375</v>
      </c>
      <c r="O79" s="61">
        <v>6.25E-2</v>
      </c>
      <c r="P79" s="61"/>
      <c r="Q79" s="61">
        <v>115</v>
      </c>
      <c r="R79" s="61">
        <v>5.6399999999999999E-2</v>
      </c>
      <c r="S79" s="61">
        <v>91.48</v>
      </c>
      <c r="T79" s="61">
        <v>132.14619999999999</v>
      </c>
      <c r="U79" s="61"/>
      <c r="V79" s="61">
        <v>13.1875</v>
      </c>
      <c r="W79" s="61">
        <v>0.76</v>
      </c>
      <c r="X79" s="61">
        <v>0.75</v>
      </c>
      <c r="Y79" s="61">
        <v>0.77</v>
      </c>
      <c r="Z79" s="61">
        <v>0.78</v>
      </c>
      <c r="AA79" s="61">
        <v>18374545221.400002</v>
      </c>
      <c r="AB79" s="61">
        <v>260.01940000000002</v>
      </c>
      <c r="AC79" s="74">
        <v>45108</v>
      </c>
      <c r="AD79" s="61">
        <v>375.44709999999998</v>
      </c>
      <c r="AE79" s="62">
        <v>45154</v>
      </c>
      <c r="AF79" s="61">
        <v>1.444</v>
      </c>
      <c r="AG79" s="61"/>
      <c r="AH79" s="61"/>
      <c r="AI79" s="61">
        <v>10.52</v>
      </c>
      <c r="AJ79" s="61">
        <v>3.3</v>
      </c>
      <c r="AK79" s="61">
        <v>13.07</v>
      </c>
      <c r="AL79" s="61">
        <v>171.89</v>
      </c>
      <c r="AM79" s="61">
        <v>177.04</v>
      </c>
      <c r="AN79" s="61">
        <v>13.02</v>
      </c>
      <c r="AO79" s="61">
        <v>13.02</v>
      </c>
      <c r="AP79" s="61">
        <v>13.02</v>
      </c>
      <c r="AQ79" s="61">
        <v>13.02</v>
      </c>
      <c r="AR79" s="61" t="s">
        <v>183</v>
      </c>
      <c r="AS79" s="62"/>
    </row>
    <row r="80" spans="2:45">
      <c r="B80" s="61">
        <v>4</v>
      </c>
      <c r="C80" s="62">
        <v>45183</v>
      </c>
      <c r="D80" s="61" t="s">
        <v>60</v>
      </c>
      <c r="E80" s="61" t="s">
        <v>61</v>
      </c>
      <c r="F80" s="61" t="s">
        <v>52</v>
      </c>
      <c r="G80" s="61">
        <v>0.125</v>
      </c>
      <c r="H80" s="61" t="s">
        <v>62</v>
      </c>
      <c r="I80" s="67">
        <v>15458789</v>
      </c>
      <c r="J80" s="62">
        <v>45007</v>
      </c>
      <c r="K80" s="62">
        <v>45191</v>
      </c>
      <c r="L80" s="62">
        <v>45364</v>
      </c>
      <c r="M80" s="61">
        <v>1</v>
      </c>
      <c r="N80" s="61">
        <v>4.3479999999999998E-2</v>
      </c>
      <c r="O80" s="61">
        <v>6.25E-2</v>
      </c>
      <c r="P80" s="61"/>
      <c r="Q80" s="61">
        <v>-8</v>
      </c>
      <c r="R80" s="61">
        <v>-4.3E-3</v>
      </c>
      <c r="S80" s="61">
        <v>97.483999999999995</v>
      </c>
      <c r="T80" s="61">
        <v>154.15299999999999</v>
      </c>
      <c r="U80" s="61"/>
      <c r="V80" s="61">
        <v>5.5217400000000003</v>
      </c>
      <c r="W80" s="61">
        <v>0.49</v>
      </c>
      <c r="X80" s="61">
        <v>0.44</v>
      </c>
      <c r="Y80" s="61">
        <v>0.5</v>
      </c>
      <c r="Z80" s="61">
        <v>0.53</v>
      </c>
      <c r="AA80" s="61">
        <v>23830187172.099998</v>
      </c>
      <c r="AB80" s="61">
        <v>237.42</v>
      </c>
      <c r="AC80" s="74">
        <v>45108</v>
      </c>
      <c r="AD80" s="61">
        <v>375.44650000000001</v>
      </c>
      <c r="AE80" s="62">
        <v>45154</v>
      </c>
      <c r="AF80" s="61">
        <v>1.581</v>
      </c>
      <c r="AG80" s="61"/>
      <c r="AH80" s="61"/>
      <c r="AI80" s="61">
        <v>13.65</v>
      </c>
      <c r="AJ80" s="61">
        <v>4.28</v>
      </c>
      <c r="AK80" s="61">
        <v>5.5</v>
      </c>
      <c r="AL80" s="61">
        <v>30.36</v>
      </c>
      <c r="AM80" s="61">
        <v>32.94</v>
      </c>
      <c r="AN80" s="61">
        <v>5.49</v>
      </c>
      <c r="AO80" s="61">
        <v>5.49</v>
      </c>
      <c r="AP80" s="61">
        <v>5.49</v>
      </c>
      <c r="AQ80" s="61">
        <v>5.49</v>
      </c>
      <c r="AR80" s="61" t="s">
        <v>183</v>
      </c>
      <c r="AS80" s="62"/>
    </row>
    <row r="81" spans="2:45">
      <c r="B81" s="61">
        <v>5</v>
      </c>
      <c r="C81" s="62">
        <v>45183</v>
      </c>
      <c r="D81" s="61" t="s">
        <v>115</v>
      </c>
      <c r="E81" s="61" t="s">
        <v>116</v>
      </c>
      <c r="F81" s="61" t="s">
        <v>52</v>
      </c>
      <c r="G81" s="61">
        <v>0.125</v>
      </c>
      <c r="H81" s="61" t="s">
        <v>117</v>
      </c>
      <c r="I81" s="67">
        <v>12600000</v>
      </c>
      <c r="J81" s="62">
        <v>45007</v>
      </c>
      <c r="K81" s="62">
        <v>45191</v>
      </c>
      <c r="L81" s="62">
        <v>45364</v>
      </c>
      <c r="M81" s="61">
        <v>1</v>
      </c>
      <c r="N81" s="61">
        <v>4.3479999999999998E-2</v>
      </c>
      <c r="O81" s="61">
        <v>6.25E-2</v>
      </c>
      <c r="P81" s="61"/>
      <c r="Q81" s="61">
        <v>-8</v>
      </c>
      <c r="R81" s="61">
        <v>-4.0899999999999999E-3</v>
      </c>
      <c r="S81" s="61">
        <v>69.27</v>
      </c>
      <c r="T81" s="61">
        <v>104.14960000000001</v>
      </c>
      <c r="U81" s="61"/>
      <c r="V81" s="61">
        <v>44.521740000000001</v>
      </c>
      <c r="W81" s="61">
        <v>0.96</v>
      </c>
      <c r="X81" s="61">
        <v>0.96</v>
      </c>
      <c r="Y81" s="61">
        <v>0.97</v>
      </c>
      <c r="Z81" s="61">
        <v>0.97</v>
      </c>
      <c r="AA81" s="61">
        <v>13122848776.5</v>
      </c>
      <c r="AB81" s="61">
        <v>249.7</v>
      </c>
      <c r="AC81" s="74">
        <v>45108</v>
      </c>
      <c r="AD81" s="61">
        <v>375.44639999999998</v>
      </c>
      <c r="AE81" s="62">
        <v>45154</v>
      </c>
      <c r="AF81" s="61">
        <v>1.504</v>
      </c>
      <c r="AG81" s="61"/>
      <c r="AH81" s="61"/>
      <c r="AI81" s="61">
        <v>5.01</v>
      </c>
      <c r="AJ81" s="61">
        <v>2.36</v>
      </c>
      <c r="AK81" s="61">
        <v>42.99</v>
      </c>
      <c r="AL81" s="61">
        <v>1892.64</v>
      </c>
      <c r="AM81" s="61">
        <v>1895.69</v>
      </c>
      <c r="AN81" s="61">
        <v>42.78</v>
      </c>
      <c r="AO81" s="61">
        <v>42.79</v>
      </c>
      <c r="AP81" s="61">
        <v>42.79</v>
      </c>
      <c r="AQ81" s="61">
        <v>42.79</v>
      </c>
      <c r="AR81" s="61" t="s">
        <v>183</v>
      </c>
      <c r="AS81" s="62"/>
    </row>
    <row r="82" spans="2:45">
      <c r="B82" s="61">
        <v>5</v>
      </c>
      <c r="C82" s="62">
        <v>45183</v>
      </c>
      <c r="D82" s="61" t="s">
        <v>79</v>
      </c>
      <c r="E82" s="61" t="s">
        <v>80</v>
      </c>
      <c r="F82" s="61" t="s">
        <v>52</v>
      </c>
      <c r="G82" s="61">
        <v>0.625</v>
      </c>
      <c r="H82" s="61" t="s">
        <v>81</v>
      </c>
      <c r="I82" s="67">
        <v>14090030</v>
      </c>
      <c r="J82" s="62">
        <v>45007</v>
      </c>
      <c r="K82" s="62">
        <v>45191</v>
      </c>
      <c r="L82" s="62">
        <v>45364</v>
      </c>
      <c r="M82" s="61">
        <v>1</v>
      </c>
      <c r="N82" s="61">
        <v>4.3479999999999998E-2</v>
      </c>
      <c r="O82" s="61">
        <v>0.3125</v>
      </c>
      <c r="P82" s="61"/>
      <c r="Q82" s="61">
        <v>-8</v>
      </c>
      <c r="R82" s="61">
        <v>-2.3560000000000001E-2</v>
      </c>
      <c r="S82" s="61">
        <v>94.06</v>
      </c>
      <c r="T82" s="61">
        <v>163.0746</v>
      </c>
      <c r="U82" s="61"/>
      <c r="V82" s="61">
        <v>16.521740000000001</v>
      </c>
      <c r="W82" s="61">
        <v>0.98</v>
      </c>
      <c r="X82" s="61">
        <v>0.97</v>
      </c>
      <c r="Y82" s="61">
        <v>0.99</v>
      </c>
      <c r="Z82" s="61">
        <v>1</v>
      </c>
      <c r="AA82" s="61">
        <v>22977259962.799999</v>
      </c>
      <c r="AB82" s="61">
        <v>216.52260000000001</v>
      </c>
      <c r="AC82" s="74">
        <v>45108</v>
      </c>
      <c r="AD82" s="61">
        <v>375.44580000000002</v>
      </c>
      <c r="AE82" s="62">
        <v>45154</v>
      </c>
      <c r="AF82" s="61">
        <v>1.734</v>
      </c>
      <c r="AG82" s="61"/>
      <c r="AH82" s="61"/>
      <c r="AI82" s="61">
        <v>8.76</v>
      </c>
      <c r="AJ82" s="61">
        <v>4.13</v>
      </c>
      <c r="AK82" s="61">
        <v>15.69</v>
      </c>
      <c r="AL82" s="61">
        <v>254.72</v>
      </c>
      <c r="AM82" s="61">
        <v>259.97000000000003</v>
      </c>
      <c r="AN82" s="61">
        <v>15.62</v>
      </c>
      <c r="AO82" s="61">
        <v>15.62</v>
      </c>
      <c r="AP82" s="61">
        <v>15.62</v>
      </c>
      <c r="AQ82" s="61">
        <v>15.62</v>
      </c>
      <c r="AR82" s="61" t="s">
        <v>183</v>
      </c>
      <c r="AS82" s="62"/>
    </row>
    <row r="83" spans="2:45">
      <c r="B83" s="61">
        <v>5</v>
      </c>
      <c r="C83" s="62">
        <v>45183</v>
      </c>
      <c r="D83" s="61" t="s">
        <v>194</v>
      </c>
      <c r="E83" s="61" t="s">
        <v>195</v>
      </c>
      <c r="F83" s="61" t="s">
        <v>52</v>
      </c>
      <c r="G83" s="61">
        <v>0.125</v>
      </c>
      <c r="H83" s="61" t="s">
        <v>196</v>
      </c>
      <c r="I83" s="67">
        <v>4400000</v>
      </c>
      <c r="J83" s="62">
        <v>45007</v>
      </c>
      <c r="K83" s="62">
        <v>45191</v>
      </c>
      <c r="L83" s="62">
        <v>45364</v>
      </c>
      <c r="M83" s="61">
        <v>1</v>
      </c>
      <c r="N83" s="61">
        <v>4.3479999999999998E-2</v>
      </c>
      <c r="O83" s="61">
        <v>6.25E-2</v>
      </c>
      <c r="P83" s="61"/>
      <c r="Q83" s="61">
        <v>-8</v>
      </c>
      <c r="R83" s="61">
        <v>-3.31E-3</v>
      </c>
      <c r="S83" s="61">
        <v>73.099999999999994</v>
      </c>
      <c r="T83" s="61">
        <v>89.012</v>
      </c>
      <c r="U83" s="61"/>
      <c r="V83" s="61">
        <v>49.521740000000001</v>
      </c>
      <c r="W83" s="61">
        <v>0.77</v>
      </c>
      <c r="X83" s="61">
        <v>0.76</v>
      </c>
      <c r="Y83" s="61">
        <v>0.77</v>
      </c>
      <c r="Z83" s="61">
        <v>0.77</v>
      </c>
      <c r="AA83" s="61">
        <v>3916529011.3000002</v>
      </c>
      <c r="AB83" s="61">
        <v>308.32</v>
      </c>
      <c r="AC83" s="74">
        <v>45108</v>
      </c>
      <c r="AD83" s="61">
        <v>375.44740000000002</v>
      </c>
      <c r="AE83" s="62">
        <v>45154</v>
      </c>
      <c r="AF83" s="61">
        <v>1.218</v>
      </c>
      <c r="AG83" s="61"/>
      <c r="AH83" s="61"/>
      <c r="AI83" s="61">
        <v>1.49</v>
      </c>
      <c r="AJ83" s="61">
        <v>0.7</v>
      </c>
      <c r="AK83" s="61">
        <v>47.7</v>
      </c>
      <c r="AL83" s="61">
        <v>2333.48</v>
      </c>
      <c r="AM83" s="61">
        <v>2339.1799999999998</v>
      </c>
      <c r="AN83" s="61">
        <v>47.51</v>
      </c>
      <c r="AO83" s="61">
        <v>47.52</v>
      </c>
      <c r="AP83" s="61">
        <v>47.52</v>
      </c>
      <c r="AQ83" s="61">
        <v>47.52</v>
      </c>
      <c r="AR83" s="61" t="s">
        <v>183</v>
      </c>
      <c r="AS83" s="62"/>
    </row>
    <row r="84" spans="2:45">
      <c r="B84" s="61">
        <v>5</v>
      </c>
      <c r="C84" s="62">
        <v>45183</v>
      </c>
      <c r="D84" s="61" t="s">
        <v>112</v>
      </c>
      <c r="E84" s="61" t="s">
        <v>113</v>
      </c>
      <c r="F84" s="61" t="s">
        <v>52</v>
      </c>
      <c r="G84" s="61">
        <v>0.125</v>
      </c>
      <c r="H84" s="61" t="s">
        <v>114</v>
      </c>
      <c r="I84" s="67">
        <v>8125000</v>
      </c>
      <c r="J84" s="62">
        <v>45068</v>
      </c>
      <c r="K84" s="62">
        <v>45252</v>
      </c>
      <c r="L84" s="62">
        <v>45243</v>
      </c>
      <c r="M84" s="61">
        <v>0</v>
      </c>
      <c r="N84" s="61">
        <v>0.375</v>
      </c>
      <c r="O84" s="61">
        <v>6.25E-2</v>
      </c>
      <c r="P84" s="61"/>
      <c r="Q84" s="61">
        <v>115</v>
      </c>
      <c r="R84" s="61">
        <v>5.6309999999999999E-2</v>
      </c>
      <c r="S84" s="61">
        <v>69.599999999999994</v>
      </c>
      <c r="T84" s="61">
        <v>100.3931</v>
      </c>
      <c r="U84" s="61"/>
      <c r="V84" s="61">
        <v>42.1875</v>
      </c>
      <c r="W84" s="61">
        <v>1</v>
      </c>
      <c r="X84" s="61">
        <v>0.99</v>
      </c>
      <c r="Y84" s="61">
        <v>1</v>
      </c>
      <c r="Z84" s="61">
        <v>1</v>
      </c>
      <c r="AA84" s="61">
        <v>8156936553.5</v>
      </c>
      <c r="AB84" s="61">
        <v>260.43450000000001</v>
      </c>
      <c r="AC84" s="74">
        <v>45108</v>
      </c>
      <c r="AD84" s="61">
        <v>375.44760000000002</v>
      </c>
      <c r="AE84" s="62">
        <v>45154</v>
      </c>
      <c r="AF84" s="61">
        <v>1.4419999999999999</v>
      </c>
      <c r="AG84" s="61"/>
      <c r="AH84" s="61"/>
      <c r="AI84" s="61">
        <v>3.11</v>
      </c>
      <c r="AJ84" s="61">
        <v>1.46</v>
      </c>
      <c r="AK84" s="61">
        <v>40.79</v>
      </c>
      <c r="AL84" s="61">
        <v>1702.76</v>
      </c>
      <c r="AM84" s="61">
        <v>1705.98</v>
      </c>
      <c r="AN84" s="61">
        <v>40.590000000000003</v>
      </c>
      <c r="AO84" s="61">
        <v>40.590000000000003</v>
      </c>
      <c r="AP84" s="61">
        <v>40.590000000000003</v>
      </c>
      <c r="AQ84" s="61">
        <v>40.6</v>
      </c>
      <c r="AR84" s="61" t="s">
        <v>183</v>
      </c>
      <c r="AS84" s="62"/>
    </row>
    <row r="85" spans="2:45">
      <c r="B85" s="61">
        <v>5</v>
      </c>
      <c r="C85" s="62">
        <v>45183</v>
      </c>
      <c r="D85" s="61" t="s">
        <v>197</v>
      </c>
      <c r="E85" s="61" t="s">
        <v>198</v>
      </c>
      <c r="F85" s="61" t="s">
        <v>52</v>
      </c>
      <c r="G85" s="61">
        <v>0.125</v>
      </c>
      <c r="H85" s="61" t="s">
        <v>199</v>
      </c>
      <c r="I85" s="67">
        <v>11780815</v>
      </c>
      <c r="J85" s="62">
        <v>45148</v>
      </c>
      <c r="K85" s="62">
        <v>45332</v>
      </c>
      <c r="L85" s="62">
        <v>45323</v>
      </c>
      <c r="M85" s="61">
        <v>0</v>
      </c>
      <c r="N85" s="61">
        <v>0.80978000000000006</v>
      </c>
      <c r="O85" s="61">
        <v>6.25E-2</v>
      </c>
      <c r="P85" s="61"/>
      <c r="Q85" s="61">
        <v>35</v>
      </c>
      <c r="R85" s="61">
        <v>1.6240000000000001E-2</v>
      </c>
      <c r="S85" s="61">
        <v>76</v>
      </c>
      <c r="T85" s="61">
        <v>103.85429999999999</v>
      </c>
      <c r="U85" s="61"/>
      <c r="V85" s="61">
        <v>24.904890000000002</v>
      </c>
      <c r="W85" s="61">
        <v>1.23</v>
      </c>
      <c r="X85" s="61">
        <v>1.22</v>
      </c>
      <c r="Y85" s="61">
        <v>1.23</v>
      </c>
      <c r="Z85" s="61">
        <v>1.24</v>
      </c>
      <c r="AA85" s="61">
        <v>12234880980.4</v>
      </c>
      <c r="AB85" s="61">
        <v>274.79329999999999</v>
      </c>
      <c r="AC85" s="74">
        <v>45108</v>
      </c>
      <c r="AD85" s="61">
        <v>375.44740000000002</v>
      </c>
      <c r="AE85" s="62">
        <v>45154</v>
      </c>
      <c r="AF85" s="61">
        <v>1.3660000000000001</v>
      </c>
      <c r="AG85" s="61"/>
      <c r="AH85" s="61"/>
      <c r="AI85" s="61">
        <v>4.67</v>
      </c>
      <c r="AJ85" s="61">
        <v>2.2000000000000002</v>
      </c>
      <c r="AK85" s="61">
        <v>24.45</v>
      </c>
      <c r="AL85" s="61">
        <v>605.33000000000004</v>
      </c>
      <c r="AM85" s="61">
        <v>609.99</v>
      </c>
      <c r="AN85" s="61">
        <v>24.3</v>
      </c>
      <c r="AO85" s="61">
        <v>24.3</v>
      </c>
      <c r="AP85" s="61">
        <v>24.3</v>
      </c>
      <c r="AQ85" s="61">
        <v>24.3</v>
      </c>
      <c r="AR85" s="61" t="s">
        <v>183</v>
      </c>
      <c r="AS85" s="62"/>
    </row>
    <row r="86" spans="2:45">
      <c r="B86" s="61">
        <v>5</v>
      </c>
      <c r="C86" s="62">
        <v>45183</v>
      </c>
      <c r="D86" s="61" t="s">
        <v>94</v>
      </c>
      <c r="E86" s="61" t="s">
        <v>95</v>
      </c>
      <c r="F86" s="61" t="s">
        <v>52</v>
      </c>
      <c r="G86" s="61">
        <v>0.5</v>
      </c>
      <c r="H86" s="61" t="s">
        <v>96</v>
      </c>
      <c r="I86" s="67">
        <v>12221183</v>
      </c>
      <c r="J86" s="62">
        <v>45007</v>
      </c>
      <c r="K86" s="62">
        <v>45191</v>
      </c>
      <c r="L86" s="62">
        <v>45364</v>
      </c>
      <c r="M86" s="61">
        <v>1</v>
      </c>
      <c r="N86" s="61">
        <v>4.3479999999999998E-2</v>
      </c>
      <c r="O86" s="61">
        <v>0.25</v>
      </c>
      <c r="P86" s="61"/>
      <c r="Q86" s="61">
        <v>-8</v>
      </c>
      <c r="R86" s="61">
        <v>-1.9120000000000002E-2</v>
      </c>
      <c r="S86" s="61">
        <v>83.17</v>
      </c>
      <c r="T86" s="61">
        <v>146.30680000000001</v>
      </c>
      <c r="U86" s="61"/>
      <c r="V86" s="61">
        <v>26.521740000000001</v>
      </c>
      <c r="W86" s="61">
        <v>1.22</v>
      </c>
      <c r="X86" s="61">
        <v>1.21</v>
      </c>
      <c r="Y86" s="61">
        <v>1.23</v>
      </c>
      <c r="Z86" s="61">
        <v>1.23</v>
      </c>
      <c r="AA86" s="61">
        <v>17880427601.700001</v>
      </c>
      <c r="AB86" s="61">
        <v>213.4</v>
      </c>
      <c r="AC86" s="74">
        <v>45108</v>
      </c>
      <c r="AD86" s="61">
        <v>375.44740000000002</v>
      </c>
      <c r="AE86" s="62">
        <v>45154</v>
      </c>
      <c r="AF86" s="61">
        <v>1.7589999999999999</v>
      </c>
      <c r="AG86" s="61"/>
      <c r="AH86" s="61"/>
      <c r="AI86" s="61">
        <v>6.82</v>
      </c>
      <c r="AJ86" s="61">
        <v>3.21</v>
      </c>
      <c r="AK86" s="61">
        <v>24.67</v>
      </c>
      <c r="AL86" s="61">
        <v>638.4</v>
      </c>
      <c r="AM86" s="61">
        <v>642.78</v>
      </c>
      <c r="AN86" s="61">
        <v>24.52</v>
      </c>
      <c r="AO86" s="61">
        <v>24.52</v>
      </c>
      <c r="AP86" s="61">
        <v>24.52</v>
      </c>
      <c r="AQ86" s="61">
        <v>24.53</v>
      </c>
      <c r="AR86" s="61" t="s">
        <v>183</v>
      </c>
      <c r="AS86" s="62"/>
    </row>
    <row r="87" spans="2:45">
      <c r="B87" s="61">
        <v>5</v>
      </c>
      <c r="C87" s="62">
        <v>45183</v>
      </c>
      <c r="D87" s="61" t="s">
        <v>88</v>
      </c>
      <c r="E87" s="61" t="s">
        <v>89</v>
      </c>
      <c r="F87" s="61" t="s">
        <v>52</v>
      </c>
      <c r="G87" s="61">
        <v>0.125</v>
      </c>
      <c r="H87" s="61" t="s">
        <v>90</v>
      </c>
      <c r="I87" s="67">
        <v>13485568</v>
      </c>
      <c r="J87" s="62">
        <v>45007</v>
      </c>
      <c r="K87" s="62">
        <v>45191</v>
      </c>
      <c r="L87" s="62">
        <v>45364</v>
      </c>
      <c r="M87" s="61">
        <v>1</v>
      </c>
      <c r="N87" s="61">
        <v>4.3479999999999998E-2</v>
      </c>
      <c r="O87" s="61">
        <v>6.25E-2</v>
      </c>
      <c r="P87" s="61"/>
      <c r="Q87" s="61">
        <v>-8</v>
      </c>
      <c r="R87" s="61">
        <v>-3.96E-3</v>
      </c>
      <c r="S87" s="61">
        <v>78.27</v>
      </c>
      <c r="T87" s="61">
        <v>113.9893</v>
      </c>
      <c r="U87" s="61"/>
      <c r="V87" s="61">
        <v>22.521740000000001</v>
      </c>
      <c r="W87" s="61">
        <v>1.21</v>
      </c>
      <c r="X87" s="61">
        <v>1.2</v>
      </c>
      <c r="Y87" s="61">
        <v>1.21</v>
      </c>
      <c r="Z87" s="61">
        <v>1.22</v>
      </c>
      <c r="AA87" s="61">
        <v>15372098234.6</v>
      </c>
      <c r="AB87" s="61">
        <v>257.79000000000002</v>
      </c>
      <c r="AC87" s="74">
        <v>45108</v>
      </c>
      <c r="AD87" s="61">
        <v>375.4479</v>
      </c>
      <c r="AE87" s="62">
        <v>45154</v>
      </c>
      <c r="AF87" s="61">
        <v>1.456</v>
      </c>
      <c r="AG87" s="61"/>
      <c r="AH87" s="61"/>
      <c r="AI87" s="61">
        <v>5.86</v>
      </c>
      <c r="AJ87" s="61">
        <v>2.76</v>
      </c>
      <c r="AK87" s="61">
        <v>22.16</v>
      </c>
      <c r="AL87" s="61">
        <v>496.48</v>
      </c>
      <c r="AM87" s="61">
        <v>501.44</v>
      </c>
      <c r="AN87" s="61">
        <v>22.03</v>
      </c>
      <c r="AO87" s="61">
        <v>22.03</v>
      </c>
      <c r="AP87" s="61">
        <v>22.03</v>
      </c>
      <c r="AQ87" s="61">
        <v>22.03</v>
      </c>
      <c r="AR87" s="61" t="s">
        <v>183</v>
      </c>
      <c r="AS87" s="62"/>
    </row>
    <row r="88" spans="2:45">
      <c r="B88" s="61">
        <v>5</v>
      </c>
      <c r="C88" s="62">
        <v>45183</v>
      </c>
      <c r="D88" s="61" t="s">
        <v>200</v>
      </c>
      <c r="E88" s="61" t="s">
        <v>201</v>
      </c>
      <c r="F88" s="61" t="s">
        <v>52</v>
      </c>
      <c r="G88" s="61">
        <v>0.125</v>
      </c>
      <c r="H88" s="61" t="s">
        <v>202</v>
      </c>
      <c r="I88" s="67">
        <v>12446999</v>
      </c>
      <c r="J88" s="62">
        <v>45148</v>
      </c>
      <c r="K88" s="62">
        <v>45332</v>
      </c>
      <c r="L88" s="62">
        <v>45323</v>
      </c>
      <c r="M88" s="61">
        <v>0</v>
      </c>
      <c r="N88" s="61">
        <v>0.80978000000000006</v>
      </c>
      <c r="O88" s="61">
        <v>6.25E-2</v>
      </c>
      <c r="P88" s="61"/>
      <c r="Q88" s="61">
        <v>35</v>
      </c>
      <c r="R88" s="61">
        <v>1.5939999999999999E-2</v>
      </c>
      <c r="S88" s="61">
        <v>85.02</v>
      </c>
      <c r="T88" s="61">
        <v>113.99550000000001</v>
      </c>
      <c r="U88" s="61"/>
      <c r="V88" s="61">
        <v>17.904890000000002</v>
      </c>
      <c r="W88" s="61">
        <v>1.01</v>
      </c>
      <c r="X88" s="61">
        <v>1</v>
      </c>
      <c r="Y88" s="61">
        <v>1.02</v>
      </c>
      <c r="Z88" s="61">
        <v>1.03</v>
      </c>
      <c r="AA88" s="61">
        <v>14189012580.799999</v>
      </c>
      <c r="AB88" s="61">
        <v>280.0548</v>
      </c>
      <c r="AC88" s="74">
        <v>45108</v>
      </c>
      <c r="AD88" s="61">
        <v>375.44709999999998</v>
      </c>
      <c r="AE88" s="62">
        <v>45154</v>
      </c>
      <c r="AF88" s="61">
        <v>1.341</v>
      </c>
      <c r="AG88" s="61"/>
      <c r="AH88" s="61"/>
      <c r="AI88" s="61">
        <v>5.41</v>
      </c>
      <c r="AJ88" s="61">
        <v>2.5499999999999998</v>
      </c>
      <c r="AK88" s="61">
        <v>17.690000000000001</v>
      </c>
      <c r="AL88" s="61">
        <v>315.42</v>
      </c>
      <c r="AM88" s="61">
        <v>320.95999999999998</v>
      </c>
      <c r="AN88" s="61">
        <v>17.600000000000001</v>
      </c>
      <c r="AO88" s="61">
        <v>17.600000000000001</v>
      </c>
      <c r="AP88" s="61">
        <v>17.600000000000001</v>
      </c>
      <c r="AQ88" s="61">
        <v>17.600000000000001</v>
      </c>
      <c r="AR88" s="61" t="s">
        <v>183</v>
      </c>
      <c r="AS88" s="62"/>
    </row>
    <row r="89" spans="2:45">
      <c r="B89" s="61">
        <v>5</v>
      </c>
      <c r="C89" s="62">
        <v>45183</v>
      </c>
      <c r="D89" s="61" t="s">
        <v>203</v>
      </c>
      <c r="E89" s="61" t="s">
        <v>204</v>
      </c>
      <c r="F89" s="61" t="s">
        <v>52</v>
      </c>
      <c r="G89" s="61">
        <v>0.125</v>
      </c>
      <c r="H89" s="61" t="s">
        <v>205</v>
      </c>
      <c r="I89" s="67">
        <v>9035399</v>
      </c>
      <c r="J89" s="62">
        <v>45007</v>
      </c>
      <c r="K89" s="62">
        <v>45191</v>
      </c>
      <c r="L89" s="62">
        <v>45364</v>
      </c>
      <c r="M89" s="61">
        <v>1</v>
      </c>
      <c r="N89" s="61">
        <v>4.3479999999999998E-2</v>
      </c>
      <c r="O89" s="61">
        <v>6.25E-2</v>
      </c>
      <c r="P89" s="61"/>
      <c r="Q89" s="61">
        <v>-8</v>
      </c>
      <c r="R89" s="61">
        <v>-3.47E-3</v>
      </c>
      <c r="S89" s="61">
        <v>73.98</v>
      </c>
      <c r="T89" s="61">
        <v>94.435699999999997</v>
      </c>
      <c r="U89" s="61"/>
      <c r="V89" s="61">
        <v>27.521740000000001</v>
      </c>
      <c r="W89" s="61">
        <v>1.22</v>
      </c>
      <c r="X89" s="61">
        <v>1.21</v>
      </c>
      <c r="Y89" s="61">
        <v>1.23</v>
      </c>
      <c r="Z89" s="61">
        <v>1.23</v>
      </c>
      <c r="AA89" s="61">
        <v>8532642303.8000002</v>
      </c>
      <c r="AB89" s="61">
        <v>294.11070000000001</v>
      </c>
      <c r="AC89" s="74">
        <v>45108</v>
      </c>
      <c r="AD89" s="61">
        <v>375.447</v>
      </c>
      <c r="AE89" s="62">
        <v>45154</v>
      </c>
      <c r="AF89" s="61">
        <v>1.2769999999999999</v>
      </c>
      <c r="AG89" s="61"/>
      <c r="AH89" s="61"/>
      <c r="AI89" s="61">
        <v>3.25</v>
      </c>
      <c r="AJ89" s="61">
        <v>1.53</v>
      </c>
      <c r="AK89" s="61">
        <v>26.96</v>
      </c>
      <c r="AL89" s="61">
        <v>737.11</v>
      </c>
      <c r="AM89" s="61">
        <v>741.42</v>
      </c>
      <c r="AN89" s="61">
        <v>26.8</v>
      </c>
      <c r="AO89" s="61">
        <v>26.8</v>
      </c>
      <c r="AP89" s="61">
        <v>26.8</v>
      </c>
      <c r="AQ89" s="61">
        <v>26.8</v>
      </c>
      <c r="AR89" s="61" t="s">
        <v>183</v>
      </c>
      <c r="AS89" s="62"/>
    </row>
    <row r="90" spans="2:45">
      <c r="B90" s="61">
        <v>5</v>
      </c>
      <c r="C90" s="62">
        <v>45183</v>
      </c>
      <c r="D90" s="61" t="s">
        <v>100</v>
      </c>
      <c r="E90" s="61" t="s">
        <v>101</v>
      </c>
      <c r="F90" s="61" t="s">
        <v>52</v>
      </c>
      <c r="G90" s="61">
        <v>1.25</v>
      </c>
      <c r="H90" s="61" t="s">
        <v>102</v>
      </c>
      <c r="I90" s="67">
        <v>10169196</v>
      </c>
      <c r="J90" s="62">
        <v>45068</v>
      </c>
      <c r="K90" s="62">
        <v>45252</v>
      </c>
      <c r="L90" s="62">
        <v>45243</v>
      </c>
      <c r="M90" s="61">
        <v>0</v>
      </c>
      <c r="N90" s="61">
        <v>0.375</v>
      </c>
      <c r="O90" s="61">
        <v>0.625</v>
      </c>
      <c r="P90" s="61"/>
      <c r="Q90" s="61">
        <v>115</v>
      </c>
      <c r="R90" s="61">
        <v>0.76305000000000001</v>
      </c>
      <c r="S90" s="61">
        <v>101.56</v>
      </c>
      <c r="T90" s="61">
        <v>199.1524</v>
      </c>
      <c r="U90" s="61"/>
      <c r="V90" s="61">
        <v>32.1875</v>
      </c>
      <c r="W90" s="61">
        <v>1.17</v>
      </c>
      <c r="X90" s="61">
        <v>1.1599999999999999</v>
      </c>
      <c r="Y90" s="61">
        <v>1.17</v>
      </c>
      <c r="Z90" s="61">
        <v>1.18</v>
      </c>
      <c r="AA90" s="61">
        <v>20252196866.900002</v>
      </c>
      <c r="AB90" s="61">
        <v>192.2</v>
      </c>
      <c r="AC90" s="74">
        <v>45108</v>
      </c>
      <c r="AD90" s="61">
        <v>375.44729999999998</v>
      </c>
      <c r="AE90" s="62">
        <v>45154</v>
      </c>
      <c r="AF90" s="61">
        <v>1.9530000000000001</v>
      </c>
      <c r="AG90" s="61"/>
      <c r="AH90" s="61"/>
      <c r="AI90" s="61">
        <v>7.72</v>
      </c>
      <c r="AJ90" s="61">
        <v>3.64</v>
      </c>
      <c r="AK90" s="61">
        <v>26.56</v>
      </c>
      <c r="AL90" s="61">
        <v>798.53</v>
      </c>
      <c r="AM90" s="61">
        <v>802.32</v>
      </c>
      <c r="AN90" s="61">
        <v>26.41</v>
      </c>
      <c r="AO90" s="61">
        <v>26.41</v>
      </c>
      <c r="AP90" s="61">
        <v>26.41</v>
      </c>
      <c r="AQ90" s="61">
        <v>26.42</v>
      </c>
      <c r="AR90" s="61" t="s">
        <v>183</v>
      </c>
      <c r="AS90" s="62"/>
    </row>
    <row r="91" spans="2:45">
      <c r="B91" s="61">
        <v>5</v>
      </c>
      <c r="C91" s="62">
        <v>45183</v>
      </c>
      <c r="D91" s="61" t="s">
        <v>106</v>
      </c>
      <c r="E91" s="61" t="s">
        <v>107</v>
      </c>
      <c r="F91" s="61" t="s">
        <v>52</v>
      </c>
      <c r="G91" s="61">
        <v>0.125</v>
      </c>
      <c r="H91" s="61" t="s">
        <v>108</v>
      </c>
      <c r="I91" s="67">
        <v>10953298</v>
      </c>
      <c r="J91" s="62">
        <v>45007</v>
      </c>
      <c r="K91" s="62">
        <v>45191</v>
      </c>
      <c r="L91" s="62">
        <v>45364</v>
      </c>
      <c r="M91" s="61">
        <v>1</v>
      </c>
      <c r="N91" s="61">
        <v>4.3479999999999998E-2</v>
      </c>
      <c r="O91" s="61">
        <v>6.25E-2</v>
      </c>
      <c r="P91" s="61"/>
      <c r="Q91" s="61">
        <v>-8</v>
      </c>
      <c r="R91" s="61">
        <v>-3.9899999999999996E-3</v>
      </c>
      <c r="S91" s="61">
        <v>70.709999999999994</v>
      </c>
      <c r="T91" s="61">
        <v>103.74460000000001</v>
      </c>
      <c r="U91" s="61"/>
      <c r="V91" s="61">
        <v>34.521740000000001</v>
      </c>
      <c r="W91" s="61">
        <v>1.1399999999999999</v>
      </c>
      <c r="X91" s="61">
        <v>1.1299999999999999</v>
      </c>
      <c r="Y91" s="61">
        <v>1.1399999999999999</v>
      </c>
      <c r="Z91" s="61">
        <v>1.1499999999999999</v>
      </c>
      <c r="AA91" s="61">
        <v>11363450085.200001</v>
      </c>
      <c r="AB91" s="61">
        <v>255.8871</v>
      </c>
      <c r="AC91" s="74">
        <v>45108</v>
      </c>
      <c r="AD91" s="61">
        <v>375.44779999999997</v>
      </c>
      <c r="AE91" s="62">
        <v>45154</v>
      </c>
      <c r="AF91" s="61">
        <v>1.4670000000000001</v>
      </c>
      <c r="AG91" s="61"/>
      <c r="AH91" s="61"/>
      <c r="AI91" s="61">
        <v>4.33</v>
      </c>
      <c r="AJ91" s="61">
        <v>2.04</v>
      </c>
      <c r="AK91" s="61">
        <v>33.61</v>
      </c>
      <c r="AL91" s="61">
        <v>1150.45</v>
      </c>
      <c r="AM91" s="61">
        <v>1153.99</v>
      </c>
      <c r="AN91" s="61">
        <v>33.42</v>
      </c>
      <c r="AO91" s="61">
        <v>33.42</v>
      </c>
      <c r="AP91" s="61">
        <v>33.42</v>
      </c>
      <c r="AQ91" s="61">
        <v>33.43</v>
      </c>
      <c r="AR91" s="61" t="s">
        <v>183</v>
      </c>
      <c r="AS91" s="62"/>
    </row>
    <row r="92" spans="2:45">
      <c r="B92" s="61">
        <v>5</v>
      </c>
      <c r="C92" s="62">
        <v>45183</v>
      </c>
      <c r="D92" s="61" t="s">
        <v>91</v>
      </c>
      <c r="E92" s="61" t="s">
        <v>92</v>
      </c>
      <c r="F92" s="61" t="s">
        <v>52</v>
      </c>
      <c r="G92" s="61">
        <v>0.75</v>
      </c>
      <c r="H92" s="61" t="s">
        <v>93</v>
      </c>
      <c r="I92" s="67">
        <v>11686640</v>
      </c>
      <c r="J92" s="62">
        <v>45068</v>
      </c>
      <c r="K92" s="62">
        <v>45252</v>
      </c>
      <c r="L92" s="62">
        <v>45243</v>
      </c>
      <c r="M92" s="61">
        <v>0</v>
      </c>
      <c r="N92" s="61">
        <v>0.375</v>
      </c>
      <c r="O92" s="61">
        <v>0.375</v>
      </c>
      <c r="P92" s="61"/>
      <c r="Q92" s="61">
        <v>115</v>
      </c>
      <c r="R92" s="61">
        <v>0.42353000000000002</v>
      </c>
      <c r="S92" s="61">
        <v>89.74</v>
      </c>
      <c r="T92" s="61">
        <v>162.5891</v>
      </c>
      <c r="U92" s="61"/>
      <c r="V92" s="61">
        <v>24.1875</v>
      </c>
      <c r="W92" s="61">
        <v>1.22</v>
      </c>
      <c r="X92" s="61">
        <v>1.21</v>
      </c>
      <c r="Y92" s="61">
        <v>1.22</v>
      </c>
      <c r="Z92" s="61">
        <v>1.23</v>
      </c>
      <c r="AA92" s="61">
        <v>19001202104.799999</v>
      </c>
      <c r="AB92" s="61">
        <v>207.76669999999999</v>
      </c>
      <c r="AC92" s="74">
        <v>45108</v>
      </c>
      <c r="AD92" s="61">
        <v>375.4468</v>
      </c>
      <c r="AE92" s="62">
        <v>45154</v>
      </c>
      <c r="AF92" s="61">
        <v>1.8069999999999999</v>
      </c>
      <c r="AG92" s="61"/>
      <c r="AH92" s="61"/>
      <c r="AI92" s="61">
        <v>7.25</v>
      </c>
      <c r="AJ92" s="61">
        <v>3.41</v>
      </c>
      <c r="AK92" s="61">
        <v>21.97</v>
      </c>
      <c r="AL92" s="61">
        <v>514.41</v>
      </c>
      <c r="AM92" s="61">
        <v>519.01</v>
      </c>
      <c r="AN92" s="61">
        <v>21.83</v>
      </c>
      <c r="AO92" s="61">
        <v>21.84</v>
      </c>
      <c r="AP92" s="61">
        <v>21.84</v>
      </c>
      <c r="AQ92" s="61">
        <v>21.84</v>
      </c>
      <c r="AR92" s="61" t="s">
        <v>183</v>
      </c>
      <c r="AS92" s="62"/>
    </row>
    <row r="93" spans="2:45">
      <c r="B93" s="61">
        <v>5</v>
      </c>
      <c r="C93" s="62">
        <v>45183</v>
      </c>
      <c r="D93" s="61" t="s">
        <v>97</v>
      </c>
      <c r="E93" s="61" t="s">
        <v>98</v>
      </c>
      <c r="F93" s="61" t="s">
        <v>52</v>
      </c>
      <c r="G93" s="61">
        <v>0.25</v>
      </c>
      <c r="H93" s="61" t="s">
        <v>99</v>
      </c>
      <c r="I93" s="67">
        <v>12366020</v>
      </c>
      <c r="J93" s="62">
        <v>45007</v>
      </c>
      <c r="K93" s="62">
        <v>45191</v>
      </c>
      <c r="L93" s="62">
        <v>45364</v>
      </c>
      <c r="M93" s="61">
        <v>1</v>
      </c>
      <c r="N93" s="61">
        <v>4.3479999999999998E-2</v>
      </c>
      <c r="O93" s="61">
        <v>0.125</v>
      </c>
      <c r="P93" s="61"/>
      <c r="Q93" s="61">
        <v>-8</v>
      </c>
      <c r="R93" s="61">
        <v>-8.43E-3</v>
      </c>
      <c r="S93" s="61">
        <v>76.52</v>
      </c>
      <c r="T93" s="61">
        <v>118.6825</v>
      </c>
      <c r="U93" s="61"/>
      <c r="V93" s="61">
        <v>28.521740000000001</v>
      </c>
      <c r="W93" s="61">
        <v>1.21</v>
      </c>
      <c r="X93" s="61">
        <v>1.2</v>
      </c>
      <c r="Y93" s="61">
        <v>1.21</v>
      </c>
      <c r="Z93" s="61">
        <v>1.22</v>
      </c>
      <c r="AA93" s="61">
        <v>14676302583.5</v>
      </c>
      <c r="AB93" s="61">
        <v>242.05</v>
      </c>
      <c r="AC93" s="74">
        <v>45108</v>
      </c>
      <c r="AD93" s="61">
        <v>375.44619999999998</v>
      </c>
      <c r="AE93" s="62">
        <v>45154</v>
      </c>
      <c r="AF93" s="61">
        <v>1.5509999999999999</v>
      </c>
      <c r="AG93" s="61"/>
      <c r="AH93" s="61"/>
      <c r="AI93" s="61">
        <v>5.6</v>
      </c>
      <c r="AJ93" s="61">
        <v>2.64</v>
      </c>
      <c r="AK93" s="61">
        <v>27.36</v>
      </c>
      <c r="AL93" s="61">
        <v>769.81</v>
      </c>
      <c r="AM93" s="61">
        <v>774.05</v>
      </c>
      <c r="AN93" s="61">
        <v>27.2</v>
      </c>
      <c r="AO93" s="61">
        <v>27.2</v>
      </c>
      <c r="AP93" s="61">
        <v>27.2</v>
      </c>
      <c r="AQ93" s="61">
        <v>27.2</v>
      </c>
      <c r="AR93" s="61" t="s">
        <v>183</v>
      </c>
      <c r="AS93" s="62"/>
    </row>
    <row r="94" spans="2:45">
      <c r="B94" s="61">
        <v>5</v>
      </c>
      <c r="C94" s="62">
        <v>45183</v>
      </c>
      <c r="D94" s="61" t="s">
        <v>109</v>
      </c>
      <c r="E94" s="61" t="s">
        <v>110</v>
      </c>
      <c r="F94" s="61" t="s">
        <v>52</v>
      </c>
      <c r="G94" s="61">
        <v>0.375</v>
      </c>
      <c r="H94" s="61" t="s">
        <v>111</v>
      </c>
      <c r="I94" s="67">
        <v>12479737</v>
      </c>
      <c r="J94" s="62">
        <v>45007</v>
      </c>
      <c r="K94" s="62">
        <v>45191</v>
      </c>
      <c r="L94" s="62">
        <v>45364</v>
      </c>
      <c r="M94" s="61">
        <v>1</v>
      </c>
      <c r="N94" s="61">
        <v>4.3479999999999998E-2</v>
      </c>
      <c r="O94" s="61">
        <v>0.1875</v>
      </c>
      <c r="P94" s="61"/>
      <c r="Q94" s="61">
        <v>-8</v>
      </c>
      <c r="R94" s="61">
        <v>-1.298E-2</v>
      </c>
      <c r="S94" s="61">
        <v>77.44</v>
      </c>
      <c r="T94" s="61">
        <v>123.27379999999999</v>
      </c>
      <c r="U94" s="61"/>
      <c r="V94" s="61">
        <v>38.521740000000001</v>
      </c>
      <c r="W94" s="61">
        <v>1.08</v>
      </c>
      <c r="X94" s="61">
        <v>1.07</v>
      </c>
      <c r="Y94" s="61">
        <v>1.08</v>
      </c>
      <c r="Z94" s="61">
        <v>1.08</v>
      </c>
      <c r="AA94" s="61">
        <v>15384249112</v>
      </c>
      <c r="AB94" s="61">
        <v>235.82900000000001</v>
      </c>
      <c r="AC94" s="74">
        <v>45108</v>
      </c>
      <c r="AD94" s="61">
        <v>375.44690000000003</v>
      </c>
      <c r="AE94" s="62">
        <v>45154</v>
      </c>
      <c r="AF94" s="61">
        <v>1.5920000000000001</v>
      </c>
      <c r="AG94" s="61"/>
      <c r="AH94" s="61"/>
      <c r="AI94" s="61">
        <v>5.87</v>
      </c>
      <c r="AJ94" s="61">
        <v>2.76</v>
      </c>
      <c r="AK94" s="61">
        <v>35.44</v>
      </c>
      <c r="AL94" s="61">
        <v>1327.74</v>
      </c>
      <c r="AM94" s="61">
        <v>1330.98</v>
      </c>
      <c r="AN94" s="61">
        <v>35.25</v>
      </c>
      <c r="AO94" s="61">
        <v>35.25</v>
      </c>
      <c r="AP94" s="61">
        <v>35.26</v>
      </c>
      <c r="AQ94" s="61">
        <v>35.26</v>
      </c>
      <c r="AR94" s="61" t="s">
        <v>183</v>
      </c>
      <c r="AS94" s="62"/>
    </row>
    <row r="95" spans="2:45">
      <c r="B95" s="61">
        <v>5</v>
      </c>
      <c r="C95" s="62">
        <v>45183</v>
      </c>
      <c r="D95" s="61" t="s">
        <v>103</v>
      </c>
      <c r="E95" s="61" t="s">
        <v>104</v>
      </c>
      <c r="F95" s="61" t="s">
        <v>52</v>
      </c>
      <c r="G95" s="61">
        <v>0.125</v>
      </c>
      <c r="H95" s="61" t="s">
        <v>105</v>
      </c>
      <c r="I95" s="67">
        <v>7146605</v>
      </c>
      <c r="J95" s="62">
        <v>45068</v>
      </c>
      <c r="K95" s="62">
        <v>45252</v>
      </c>
      <c r="L95" s="62">
        <v>45243</v>
      </c>
      <c r="M95" s="61">
        <v>0</v>
      </c>
      <c r="N95" s="61">
        <v>0.375</v>
      </c>
      <c r="O95" s="61">
        <v>6.25E-2</v>
      </c>
      <c r="P95" s="61"/>
      <c r="Q95" s="61">
        <v>115</v>
      </c>
      <c r="R95" s="61">
        <v>5.5370000000000003E-2</v>
      </c>
      <c r="S95" s="61">
        <v>71.540000000000006</v>
      </c>
      <c r="T95" s="61">
        <v>101.4562</v>
      </c>
      <c r="U95" s="61"/>
      <c r="V95" s="61">
        <v>33.1875</v>
      </c>
      <c r="W95" s="61">
        <v>1.1399999999999999</v>
      </c>
      <c r="X95" s="61">
        <v>1.1399999999999999</v>
      </c>
      <c r="Y95" s="61">
        <v>1.1499999999999999</v>
      </c>
      <c r="Z95" s="61">
        <v>1.1499999999999999</v>
      </c>
      <c r="AA95" s="61">
        <v>7250671231.5</v>
      </c>
      <c r="AB95" s="61">
        <v>264.88330000000002</v>
      </c>
      <c r="AC95" s="74">
        <v>45108</v>
      </c>
      <c r="AD95" s="61">
        <v>375.44560000000001</v>
      </c>
      <c r="AE95" s="62">
        <v>45154</v>
      </c>
      <c r="AF95" s="61">
        <v>1.417</v>
      </c>
      <c r="AG95" s="61"/>
      <c r="AH95" s="61"/>
      <c r="AI95" s="61">
        <v>2.77</v>
      </c>
      <c r="AJ95" s="61">
        <v>1.3</v>
      </c>
      <c r="AK95" s="61">
        <v>32.340000000000003</v>
      </c>
      <c r="AL95" s="61">
        <v>1064.3599999999999</v>
      </c>
      <c r="AM95" s="61">
        <v>1068.21</v>
      </c>
      <c r="AN95" s="61">
        <v>32.15</v>
      </c>
      <c r="AO95" s="61">
        <v>32.15</v>
      </c>
      <c r="AP95" s="61">
        <v>32.15</v>
      </c>
      <c r="AQ95" s="61">
        <v>32.159999999999997</v>
      </c>
      <c r="AR95" s="61" t="s">
        <v>183</v>
      </c>
      <c r="AS95" s="62"/>
    </row>
    <row r="96" spans="2:45">
      <c r="B96" s="61">
        <v>5</v>
      </c>
      <c r="C96" s="62">
        <v>45183</v>
      </c>
      <c r="D96" s="61" t="s">
        <v>82</v>
      </c>
      <c r="E96" s="61" t="s">
        <v>83</v>
      </c>
      <c r="F96" s="61" t="s">
        <v>52</v>
      </c>
      <c r="G96" s="61">
        <v>0.625</v>
      </c>
      <c r="H96" s="61" t="s">
        <v>84</v>
      </c>
      <c r="I96" s="67">
        <v>12559257</v>
      </c>
      <c r="J96" s="62">
        <v>45068</v>
      </c>
      <c r="K96" s="62">
        <v>45252</v>
      </c>
      <c r="L96" s="62">
        <v>45243</v>
      </c>
      <c r="M96" s="61">
        <v>0</v>
      </c>
      <c r="N96" s="61">
        <v>0.375</v>
      </c>
      <c r="O96" s="61">
        <v>0.3125</v>
      </c>
      <c r="P96" s="61"/>
      <c r="Q96" s="61">
        <v>115</v>
      </c>
      <c r="R96" s="61">
        <v>0.34514</v>
      </c>
      <c r="S96" s="61">
        <v>91.9</v>
      </c>
      <c r="T96" s="61">
        <v>162.74160000000001</v>
      </c>
      <c r="U96" s="61"/>
      <c r="V96" s="61">
        <v>19.1875</v>
      </c>
      <c r="W96" s="61">
        <v>1.06</v>
      </c>
      <c r="X96" s="61">
        <v>1.05</v>
      </c>
      <c r="Y96" s="61">
        <v>1.07</v>
      </c>
      <c r="Z96" s="61">
        <v>1.08</v>
      </c>
      <c r="AA96" s="61">
        <v>20439139145.099998</v>
      </c>
      <c r="AB96" s="61">
        <v>212.46449999999999</v>
      </c>
      <c r="AC96" s="74">
        <v>45108</v>
      </c>
      <c r="AD96" s="61">
        <v>375.4461</v>
      </c>
      <c r="AE96" s="62">
        <v>45154</v>
      </c>
      <c r="AF96" s="61">
        <v>1.7669999999999999</v>
      </c>
      <c r="AG96" s="61"/>
      <c r="AH96" s="61"/>
      <c r="AI96" s="61">
        <v>7.8</v>
      </c>
      <c r="AJ96" s="61">
        <v>3.67</v>
      </c>
      <c r="AK96" s="61">
        <v>18.02</v>
      </c>
      <c r="AL96" s="61">
        <v>338.48</v>
      </c>
      <c r="AM96" s="61">
        <v>343.78</v>
      </c>
      <c r="AN96" s="61">
        <v>17.920000000000002</v>
      </c>
      <c r="AO96" s="61">
        <v>17.920000000000002</v>
      </c>
      <c r="AP96" s="61">
        <v>17.920000000000002</v>
      </c>
      <c r="AQ96" s="61">
        <v>17.920000000000002</v>
      </c>
      <c r="AR96" s="61" t="s">
        <v>183</v>
      </c>
      <c r="AS96" s="62"/>
    </row>
    <row r="97" spans="2:45">
      <c r="B97" s="61">
        <v>5</v>
      </c>
      <c r="C97" s="62">
        <v>45183</v>
      </c>
      <c r="D97" s="61" t="s">
        <v>206</v>
      </c>
      <c r="E97" s="61" t="s">
        <v>207</v>
      </c>
      <c r="F97" s="61" t="s">
        <v>52</v>
      </c>
      <c r="G97" s="61">
        <v>0.125</v>
      </c>
      <c r="H97" s="61" t="s">
        <v>208</v>
      </c>
      <c r="I97" s="67">
        <v>9430074</v>
      </c>
      <c r="J97" s="62">
        <v>45007</v>
      </c>
      <c r="K97" s="62">
        <v>45191</v>
      </c>
      <c r="L97" s="62">
        <v>45364</v>
      </c>
      <c r="M97" s="61">
        <v>1</v>
      </c>
      <c r="N97" s="61">
        <v>4.3479999999999998E-2</v>
      </c>
      <c r="O97" s="61">
        <v>6.25E-2</v>
      </c>
      <c r="P97" s="61"/>
      <c r="Q97" s="61">
        <v>-8</v>
      </c>
      <c r="R97" s="61">
        <v>-3.4399999999999999E-3</v>
      </c>
      <c r="S97" s="61">
        <v>87.47</v>
      </c>
      <c r="T97" s="61">
        <v>110.6724</v>
      </c>
      <c r="U97" s="61"/>
      <c r="V97" s="61">
        <v>15.521739999999999</v>
      </c>
      <c r="W97" s="61">
        <v>0.96</v>
      </c>
      <c r="X97" s="61">
        <v>0.95</v>
      </c>
      <c r="Y97" s="61">
        <v>0.97</v>
      </c>
      <c r="Z97" s="61">
        <v>0.98</v>
      </c>
      <c r="AA97" s="61">
        <v>10436484756</v>
      </c>
      <c r="AB97" s="61">
        <v>296.72579999999999</v>
      </c>
      <c r="AC97" s="74">
        <v>45108</v>
      </c>
      <c r="AD97" s="61">
        <v>375.44720000000001</v>
      </c>
      <c r="AE97" s="62">
        <v>45154</v>
      </c>
      <c r="AF97" s="61">
        <v>1.2649999999999999</v>
      </c>
      <c r="AG97" s="61"/>
      <c r="AH97" s="61"/>
      <c r="AI97" s="61">
        <v>3.98</v>
      </c>
      <c r="AJ97" s="61">
        <v>1.87</v>
      </c>
      <c r="AK97" s="61">
        <v>15.36</v>
      </c>
      <c r="AL97" s="61">
        <v>237.66</v>
      </c>
      <c r="AM97" s="61">
        <v>242.96</v>
      </c>
      <c r="AN97" s="61">
        <v>15.29</v>
      </c>
      <c r="AO97" s="61">
        <v>15.29</v>
      </c>
      <c r="AP97" s="61">
        <v>15.29</v>
      </c>
      <c r="AQ97" s="61">
        <v>15.29</v>
      </c>
      <c r="AR97" s="61" t="s">
        <v>183</v>
      </c>
      <c r="AS97" s="62"/>
    </row>
    <row r="98" spans="2:45">
      <c r="B98" s="61">
        <v>5</v>
      </c>
      <c r="C98" s="62">
        <v>45183</v>
      </c>
      <c r="D98" s="61" t="s">
        <v>209</v>
      </c>
      <c r="E98" s="61" t="s">
        <v>210</v>
      </c>
      <c r="F98" s="61" t="s">
        <v>52</v>
      </c>
      <c r="G98" s="61">
        <v>0.625</v>
      </c>
      <c r="H98" s="61" t="s">
        <v>211</v>
      </c>
      <c r="I98" s="67">
        <v>8000000</v>
      </c>
      <c r="J98" s="62">
        <v>45043</v>
      </c>
      <c r="K98" s="62">
        <v>45191</v>
      </c>
      <c r="L98" s="62">
        <v>45364</v>
      </c>
      <c r="M98" s="61">
        <v>1</v>
      </c>
      <c r="N98" s="61">
        <v>4.3479999999999998E-2</v>
      </c>
      <c r="O98" s="61">
        <v>0.3125</v>
      </c>
      <c r="P98" s="61"/>
      <c r="Q98" s="61">
        <v>-8</v>
      </c>
      <c r="R98" s="61">
        <v>-1.4019999999999999E-2</v>
      </c>
      <c r="S98" s="61">
        <v>88.86</v>
      </c>
      <c r="T98" s="61">
        <v>91.655699999999996</v>
      </c>
      <c r="U98" s="61"/>
      <c r="V98" s="61">
        <v>21.521740000000001</v>
      </c>
      <c r="W98" s="61">
        <v>1.19</v>
      </c>
      <c r="X98" s="61">
        <v>1.17</v>
      </c>
      <c r="Y98" s="61">
        <v>1.19</v>
      </c>
      <c r="Z98" s="61">
        <v>1.2</v>
      </c>
      <c r="AA98" s="61">
        <v>7332458929.8999996</v>
      </c>
      <c r="AB98" s="61">
        <v>363.94</v>
      </c>
      <c r="AC98" s="74">
        <v>45108</v>
      </c>
      <c r="AD98" s="61">
        <v>375.44779999999997</v>
      </c>
      <c r="AE98" s="62">
        <v>45154</v>
      </c>
      <c r="AF98" s="61">
        <v>1.032</v>
      </c>
      <c r="AG98" s="61"/>
      <c r="AH98" s="61"/>
      <c r="AI98" s="61">
        <v>2.8</v>
      </c>
      <c r="AJ98" s="61">
        <v>1.32</v>
      </c>
      <c r="AK98" s="61">
        <v>20.07</v>
      </c>
      <c r="AL98" s="61">
        <v>421.68</v>
      </c>
      <c r="AM98" s="61">
        <v>426.59</v>
      </c>
      <c r="AN98" s="61">
        <v>19.95</v>
      </c>
      <c r="AO98" s="61">
        <v>19.95</v>
      </c>
      <c r="AP98" s="61">
        <v>19.95</v>
      </c>
      <c r="AQ98" s="61">
        <v>19.96</v>
      </c>
      <c r="AR98" s="61" t="s">
        <v>183</v>
      </c>
      <c r="AS98" s="62"/>
    </row>
    <row r="99" spans="2:45">
      <c r="B99" s="61">
        <v>5</v>
      </c>
      <c r="C99" s="62">
        <v>45183</v>
      </c>
      <c r="D99" s="61" t="s">
        <v>85</v>
      </c>
      <c r="E99" s="61" t="s">
        <v>86</v>
      </c>
      <c r="F99" s="61" t="s">
        <v>52</v>
      </c>
      <c r="G99" s="61">
        <v>0.125</v>
      </c>
      <c r="H99" s="61" t="s">
        <v>87</v>
      </c>
      <c r="I99" s="67">
        <v>15725522</v>
      </c>
      <c r="J99" s="62">
        <v>45007</v>
      </c>
      <c r="K99" s="62">
        <v>45191</v>
      </c>
      <c r="L99" s="62">
        <v>45364</v>
      </c>
      <c r="M99" s="61">
        <v>1</v>
      </c>
      <c r="N99" s="61">
        <v>4.3479999999999998E-2</v>
      </c>
      <c r="O99" s="61">
        <v>6.25E-2</v>
      </c>
      <c r="P99" s="61"/>
      <c r="Q99" s="61">
        <v>-8</v>
      </c>
      <c r="R99" s="61">
        <v>-4.2100000000000002E-3</v>
      </c>
      <c r="S99" s="61">
        <v>80.73</v>
      </c>
      <c r="T99" s="61">
        <v>125.0248</v>
      </c>
      <c r="U99" s="61"/>
      <c r="V99" s="61">
        <v>20.521740000000001</v>
      </c>
      <c r="W99" s="61">
        <v>1.1599999999999999</v>
      </c>
      <c r="X99" s="61">
        <v>1.1499999999999999</v>
      </c>
      <c r="Y99" s="61">
        <v>1.1599999999999999</v>
      </c>
      <c r="Z99" s="61">
        <v>1.17</v>
      </c>
      <c r="AA99" s="61">
        <v>19660796830</v>
      </c>
      <c r="AB99" s="61">
        <v>242.42259999999999</v>
      </c>
      <c r="AC99" s="74">
        <v>45108</v>
      </c>
      <c r="AD99" s="61">
        <v>375.44709999999998</v>
      </c>
      <c r="AE99" s="62">
        <v>45154</v>
      </c>
      <c r="AF99" s="61">
        <v>1.5489999999999999</v>
      </c>
      <c r="AG99" s="61"/>
      <c r="AH99" s="61"/>
      <c r="AI99" s="61">
        <v>7.5</v>
      </c>
      <c r="AJ99" s="61">
        <v>3.53</v>
      </c>
      <c r="AK99" s="61">
        <v>20.23</v>
      </c>
      <c r="AL99" s="61">
        <v>413.18</v>
      </c>
      <c r="AM99" s="61">
        <v>418.39</v>
      </c>
      <c r="AN99" s="61">
        <v>20.11</v>
      </c>
      <c r="AO99" s="61">
        <v>20.11</v>
      </c>
      <c r="AP99" s="61">
        <v>20.11</v>
      </c>
      <c r="AQ99" s="61">
        <v>20.12</v>
      </c>
      <c r="AR99" s="61" t="s">
        <v>183</v>
      </c>
      <c r="AS99" s="62"/>
    </row>
    <row r="100" spans="2:45">
      <c r="B100" s="61">
        <v>6</v>
      </c>
      <c r="C100" s="62">
        <v>45183</v>
      </c>
      <c r="D100" s="61" t="s">
        <v>197</v>
      </c>
      <c r="E100" s="61" t="s">
        <v>198</v>
      </c>
      <c r="F100" s="61" t="s">
        <v>52</v>
      </c>
      <c r="G100" s="61">
        <v>0.125</v>
      </c>
      <c r="H100" s="61" t="s">
        <v>199</v>
      </c>
      <c r="I100" s="67">
        <v>11780815</v>
      </c>
      <c r="J100" s="62">
        <v>45148</v>
      </c>
      <c r="K100" s="62">
        <v>45332</v>
      </c>
      <c r="L100" s="62">
        <v>45323</v>
      </c>
      <c r="M100" s="61">
        <v>0</v>
      </c>
      <c r="N100" s="61">
        <v>0.80978000000000006</v>
      </c>
      <c r="O100" s="61">
        <v>6.25E-2</v>
      </c>
      <c r="P100" s="61"/>
      <c r="Q100" s="61">
        <v>35</v>
      </c>
      <c r="R100" s="61">
        <v>1.6240000000000001E-2</v>
      </c>
      <c r="S100" s="61">
        <v>76</v>
      </c>
      <c r="T100" s="61">
        <v>103.85429999999999</v>
      </c>
      <c r="U100" s="61"/>
      <c r="V100" s="61">
        <v>24.904890000000002</v>
      </c>
      <c r="W100" s="61">
        <v>1.23</v>
      </c>
      <c r="X100" s="61">
        <v>1.22</v>
      </c>
      <c r="Y100" s="61">
        <v>1.23</v>
      </c>
      <c r="Z100" s="61">
        <v>1.24</v>
      </c>
      <c r="AA100" s="61">
        <v>12234880980.4</v>
      </c>
      <c r="AB100" s="61">
        <v>274.79329999999999</v>
      </c>
      <c r="AC100" s="74">
        <v>45108</v>
      </c>
      <c r="AD100" s="61">
        <v>375.44740000000002</v>
      </c>
      <c r="AE100" s="62">
        <v>45154</v>
      </c>
      <c r="AF100" s="61">
        <v>1.3660000000000001</v>
      </c>
      <c r="AG100" s="61"/>
      <c r="AH100" s="61"/>
      <c r="AI100" s="61">
        <v>8.64</v>
      </c>
      <c r="AJ100" s="61">
        <v>2.2000000000000002</v>
      </c>
      <c r="AK100" s="61">
        <v>24.45</v>
      </c>
      <c r="AL100" s="61">
        <v>605.33000000000004</v>
      </c>
      <c r="AM100" s="61">
        <v>609.99</v>
      </c>
      <c r="AN100" s="61">
        <v>24.3</v>
      </c>
      <c r="AO100" s="61">
        <v>24.3</v>
      </c>
      <c r="AP100" s="61">
        <v>24.3</v>
      </c>
      <c r="AQ100" s="61">
        <v>24.3</v>
      </c>
      <c r="AR100" s="61" t="s">
        <v>183</v>
      </c>
      <c r="AS100" s="62"/>
    </row>
    <row r="101" spans="2:45">
      <c r="B101" s="61">
        <v>6</v>
      </c>
      <c r="C101" s="62">
        <v>45183</v>
      </c>
      <c r="D101" s="61" t="s">
        <v>88</v>
      </c>
      <c r="E101" s="61" t="s">
        <v>89</v>
      </c>
      <c r="F101" s="61" t="s">
        <v>52</v>
      </c>
      <c r="G101" s="61">
        <v>0.125</v>
      </c>
      <c r="H101" s="61" t="s">
        <v>90</v>
      </c>
      <c r="I101" s="67">
        <v>13485568</v>
      </c>
      <c r="J101" s="62">
        <v>45007</v>
      </c>
      <c r="K101" s="62">
        <v>45191</v>
      </c>
      <c r="L101" s="62">
        <v>45364</v>
      </c>
      <c r="M101" s="61">
        <v>1</v>
      </c>
      <c r="N101" s="61">
        <v>4.3479999999999998E-2</v>
      </c>
      <c r="O101" s="61">
        <v>6.25E-2</v>
      </c>
      <c r="P101" s="61"/>
      <c r="Q101" s="61">
        <v>-8</v>
      </c>
      <c r="R101" s="61">
        <v>-3.96E-3</v>
      </c>
      <c r="S101" s="61">
        <v>78.27</v>
      </c>
      <c r="T101" s="61">
        <v>113.9893</v>
      </c>
      <c r="U101" s="61"/>
      <c r="V101" s="61">
        <v>22.521740000000001</v>
      </c>
      <c r="W101" s="61">
        <v>1.21</v>
      </c>
      <c r="X101" s="61">
        <v>1.2</v>
      </c>
      <c r="Y101" s="61">
        <v>1.21</v>
      </c>
      <c r="Z101" s="61">
        <v>1.22</v>
      </c>
      <c r="AA101" s="61">
        <v>15372098234.6</v>
      </c>
      <c r="AB101" s="61">
        <v>257.79000000000002</v>
      </c>
      <c r="AC101" s="74">
        <v>45108</v>
      </c>
      <c r="AD101" s="61">
        <v>375.4479</v>
      </c>
      <c r="AE101" s="62">
        <v>45154</v>
      </c>
      <c r="AF101" s="61">
        <v>1.456</v>
      </c>
      <c r="AG101" s="61"/>
      <c r="AH101" s="61"/>
      <c r="AI101" s="61">
        <v>10.85</v>
      </c>
      <c r="AJ101" s="61">
        <v>2.76</v>
      </c>
      <c r="AK101" s="61">
        <v>22.16</v>
      </c>
      <c r="AL101" s="61">
        <v>496.48</v>
      </c>
      <c r="AM101" s="61">
        <v>501.44</v>
      </c>
      <c r="AN101" s="61">
        <v>22.03</v>
      </c>
      <c r="AO101" s="61">
        <v>22.03</v>
      </c>
      <c r="AP101" s="61">
        <v>22.03</v>
      </c>
      <c r="AQ101" s="61">
        <v>22.03</v>
      </c>
      <c r="AR101" s="61" t="s">
        <v>183</v>
      </c>
      <c r="AS101" s="62"/>
    </row>
    <row r="102" spans="2:45">
      <c r="B102" s="61">
        <v>6</v>
      </c>
      <c r="C102" s="62">
        <v>45183</v>
      </c>
      <c r="D102" s="61" t="s">
        <v>79</v>
      </c>
      <c r="E102" s="61" t="s">
        <v>80</v>
      </c>
      <c r="F102" s="61" t="s">
        <v>52</v>
      </c>
      <c r="G102" s="61">
        <v>0.625</v>
      </c>
      <c r="H102" s="61" t="s">
        <v>81</v>
      </c>
      <c r="I102" s="67">
        <v>14090030</v>
      </c>
      <c r="J102" s="62">
        <v>45007</v>
      </c>
      <c r="K102" s="62">
        <v>45191</v>
      </c>
      <c r="L102" s="62">
        <v>45364</v>
      </c>
      <c r="M102" s="61">
        <v>1</v>
      </c>
      <c r="N102" s="61">
        <v>4.3479999999999998E-2</v>
      </c>
      <c r="O102" s="61">
        <v>0.3125</v>
      </c>
      <c r="P102" s="61"/>
      <c r="Q102" s="61">
        <v>-8</v>
      </c>
      <c r="R102" s="61">
        <v>-2.3560000000000001E-2</v>
      </c>
      <c r="S102" s="61">
        <v>94.06</v>
      </c>
      <c r="T102" s="61">
        <v>163.0746</v>
      </c>
      <c r="U102" s="61"/>
      <c r="V102" s="61">
        <v>16.521740000000001</v>
      </c>
      <c r="W102" s="61">
        <v>0.98</v>
      </c>
      <c r="X102" s="61">
        <v>0.97</v>
      </c>
      <c r="Y102" s="61">
        <v>0.99</v>
      </c>
      <c r="Z102" s="61">
        <v>1</v>
      </c>
      <c r="AA102" s="61">
        <v>22977259962.799999</v>
      </c>
      <c r="AB102" s="61">
        <v>216.52260000000001</v>
      </c>
      <c r="AC102" s="74">
        <v>45108</v>
      </c>
      <c r="AD102" s="61">
        <v>375.44580000000002</v>
      </c>
      <c r="AE102" s="62">
        <v>45154</v>
      </c>
      <c r="AF102" s="61">
        <v>1.734</v>
      </c>
      <c r="AG102" s="61"/>
      <c r="AH102" s="61"/>
      <c r="AI102" s="61">
        <v>16.22</v>
      </c>
      <c r="AJ102" s="61">
        <v>4.13</v>
      </c>
      <c r="AK102" s="61">
        <v>15.69</v>
      </c>
      <c r="AL102" s="61">
        <v>254.72</v>
      </c>
      <c r="AM102" s="61">
        <v>259.97000000000003</v>
      </c>
      <c r="AN102" s="61">
        <v>15.62</v>
      </c>
      <c r="AO102" s="61">
        <v>15.62</v>
      </c>
      <c r="AP102" s="61">
        <v>15.62</v>
      </c>
      <c r="AQ102" s="61">
        <v>15.62</v>
      </c>
      <c r="AR102" s="61" t="s">
        <v>183</v>
      </c>
      <c r="AS102" s="62"/>
    </row>
    <row r="103" spans="2:45">
      <c r="B103" s="61">
        <v>6</v>
      </c>
      <c r="C103" s="62">
        <v>45183</v>
      </c>
      <c r="D103" s="61" t="s">
        <v>200</v>
      </c>
      <c r="E103" s="61" t="s">
        <v>201</v>
      </c>
      <c r="F103" s="61" t="s">
        <v>52</v>
      </c>
      <c r="G103" s="61">
        <v>0.125</v>
      </c>
      <c r="H103" s="61" t="s">
        <v>202</v>
      </c>
      <c r="I103" s="67">
        <v>12446999</v>
      </c>
      <c r="J103" s="62">
        <v>45148</v>
      </c>
      <c r="K103" s="62">
        <v>45332</v>
      </c>
      <c r="L103" s="62">
        <v>45323</v>
      </c>
      <c r="M103" s="61">
        <v>0</v>
      </c>
      <c r="N103" s="61">
        <v>0.80978000000000006</v>
      </c>
      <c r="O103" s="61">
        <v>6.25E-2</v>
      </c>
      <c r="P103" s="61"/>
      <c r="Q103" s="61">
        <v>35</v>
      </c>
      <c r="R103" s="61">
        <v>1.5939999999999999E-2</v>
      </c>
      <c r="S103" s="61">
        <v>85.02</v>
      </c>
      <c r="T103" s="61">
        <v>113.99550000000001</v>
      </c>
      <c r="U103" s="61"/>
      <c r="V103" s="61">
        <v>17.904890000000002</v>
      </c>
      <c r="W103" s="61">
        <v>1.01</v>
      </c>
      <c r="X103" s="61">
        <v>1</v>
      </c>
      <c r="Y103" s="61">
        <v>1.02</v>
      </c>
      <c r="Z103" s="61">
        <v>1.03</v>
      </c>
      <c r="AA103" s="61">
        <v>14189012580.799999</v>
      </c>
      <c r="AB103" s="61">
        <v>280.0548</v>
      </c>
      <c r="AC103" s="74">
        <v>45108</v>
      </c>
      <c r="AD103" s="61">
        <v>375.44709999999998</v>
      </c>
      <c r="AE103" s="62">
        <v>45154</v>
      </c>
      <c r="AF103" s="61">
        <v>1.341</v>
      </c>
      <c r="AG103" s="61"/>
      <c r="AH103" s="61"/>
      <c r="AI103" s="61">
        <v>10.02</v>
      </c>
      <c r="AJ103" s="61">
        <v>2.5499999999999998</v>
      </c>
      <c r="AK103" s="61">
        <v>17.690000000000001</v>
      </c>
      <c r="AL103" s="61">
        <v>315.42</v>
      </c>
      <c r="AM103" s="61">
        <v>320.95999999999998</v>
      </c>
      <c r="AN103" s="61">
        <v>17.600000000000001</v>
      </c>
      <c r="AO103" s="61">
        <v>17.600000000000001</v>
      </c>
      <c r="AP103" s="61">
        <v>17.600000000000001</v>
      </c>
      <c r="AQ103" s="61">
        <v>17.600000000000001</v>
      </c>
      <c r="AR103" s="61" t="s">
        <v>183</v>
      </c>
      <c r="AS103" s="62"/>
    </row>
    <row r="104" spans="2:45">
      <c r="B104" s="61">
        <v>6</v>
      </c>
      <c r="C104" s="62">
        <v>45183</v>
      </c>
      <c r="D104" s="61" t="s">
        <v>91</v>
      </c>
      <c r="E104" s="61" t="s">
        <v>92</v>
      </c>
      <c r="F104" s="61" t="s">
        <v>52</v>
      </c>
      <c r="G104" s="61">
        <v>0.75</v>
      </c>
      <c r="H104" s="61" t="s">
        <v>93</v>
      </c>
      <c r="I104" s="67">
        <v>11686640</v>
      </c>
      <c r="J104" s="62">
        <v>45068</v>
      </c>
      <c r="K104" s="62">
        <v>45252</v>
      </c>
      <c r="L104" s="62">
        <v>45243</v>
      </c>
      <c r="M104" s="61">
        <v>0</v>
      </c>
      <c r="N104" s="61">
        <v>0.375</v>
      </c>
      <c r="O104" s="61">
        <v>0.375</v>
      </c>
      <c r="P104" s="61"/>
      <c r="Q104" s="61">
        <v>115</v>
      </c>
      <c r="R104" s="61">
        <v>0.42353000000000002</v>
      </c>
      <c r="S104" s="61">
        <v>89.74</v>
      </c>
      <c r="T104" s="61">
        <v>162.5891</v>
      </c>
      <c r="U104" s="61"/>
      <c r="V104" s="61">
        <v>24.1875</v>
      </c>
      <c r="W104" s="61">
        <v>1.22</v>
      </c>
      <c r="X104" s="61">
        <v>1.21</v>
      </c>
      <c r="Y104" s="61">
        <v>1.22</v>
      </c>
      <c r="Z104" s="61">
        <v>1.23</v>
      </c>
      <c r="AA104" s="61">
        <v>19001202104.799999</v>
      </c>
      <c r="AB104" s="61">
        <v>207.76669999999999</v>
      </c>
      <c r="AC104" s="74">
        <v>45108</v>
      </c>
      <c r="AD104" s="61">
        <v>375.4468</v>
      </c>
      <c r="AE104" s="62">
        <v>45154</v>
      </c>
      <c r="AF104" s="61">
        <v>1.8069999999999999</v>
      </c>
      <c r="AG104" s="61"/>
      <c r="AH104" s="61"/>
      <c r="AI104" s="61">
        <v>13.41</v>
      </c>
      <c r="AJ104" s="61">
        <v>3.41</v>
      </c>
      <c r="AK104" s="61">
        <v>21.97</v>
      </c>
      <c r="AL104" s="61">
        <v>514.41</v>
      </c>
      <c r="AM104" s="61">
        <v>519.01</v>
      </c>
      <c r="AN104" s="61">
        <v>21.83</v>
      </c>
      <c r="AO104" s="61">
        <v>21.84</v>
      </c>
      <c r="AP104" s="61">
        <v>21.84</v>
      </c>
      <c r="AQ104" s="61">
        <v>21.84</v>
      </c>
      <c r="AR104" s="61" t="s">
        <v>183</v>
      </c>
      <c r="AS104" s="62"/>
    </row>
    <row r="105" spans="2:45">
      <c r="B105" s="61">
        <v>6</v>
      </c>
      <c r="C105" s="62">
        <v>45183</v>
      </c>
      <c r="D105" s="61" t="s">
        <v>82</v>
      </c>
      <c r="E105" s="61" t="s">
        <v>83</v>
      </c>
      <c r="F105" s="61" t="s">
        <v>52</v>
      </c>
      <c r="G105" s="61">
        <v>0.625</v>
      </c>
      <c r="H105" s="61" t="s">
        <v>84</v>
      </c>
      <c r="I105" s="67">
        <v>12559257</v>
      </c>
      <c r="J105" s="62">
        <v>45068</v>
      </c>
      <c r="K105" s="62">
        <v>45252</v>
      </c>
      <c r="L105" s="62">
        <v>45243</v>
      </c>
      <c r="M105" s="61">
        <v>0</v>
      </c>
      <c r="N105" s="61">
        <v>0.375</v>
      </c>
      <c r="O105" s="61">
        <v>0.3125</v>
      </c>
      <c r="P105" s="61"/>
      <c r="Q105" s="61">
        <v>115</v>
      </c>
      <c r="R105" s="61">
        <v>0.34514</v>
      </c>
      <c r="S105" s="61">
        <v>91.9</v>
      </c>
      <c r="T105" s="61">
        <v>162.74160000000001</v>
      </c>
      <c r="U105" s="61"/>
      <c r="V105" s="61">
        <v>19.1875</v>
      </c>
      <c r="W105" s="61">
        <v>1.06</v>
      </c>
      <c r="X105" s="61">
        <v>1.05</v>
      </c>
      <c r="Y105" s="61">
        <v>1.07</v>
      </c>
      <c r="Z105" s="61">
        <v>1.08</v>
      </c>
      <c r="AA105" s="61">
        <v>20439139145.099998</v>
      </c>
      <c r="AB105" s="61">
        <v>212.46449999999999</v>
      </c>
      <c r="AC105" s="74">
        <v>45108</v>
      </c>
      <c r="AD105" s="61">
        <v>375.4461</v>
      </c>
      <c r="AE105" s="62">
        <v>45154</v>
      </c>
      <c r="AF105" s="61">
        <v>1.7669999999999999</v>
      </c>
      <c r="AG105" s="61"/>
      <c r="AH105" s="61"/>
      <c r="AI105" s="61">
        <v>14.43</v>
      </c>
      <c r="AJ105" s="61">
        <v>3.67</v>
      </c>
      <c r="AK105" s="61">
        <v>18.02</v>
      </c>
      <c r="AL105" s="61">
        <v>338.48</v>
      </c>
      <c r="AM105" s="61">
        <v>343.78</v>
      </c>
      <c r="AN105" s="61">
        <v>17.920000000000002</v>
      </c>
      <c r="AO105" s="61">
        <v>17.920000000000002</v>
      </c>
      <c r="AP105" s="61">
        <v>17.920000000000002</v>
      </c>
      <c r="AQ105" s="61">
        <v>17.920000000000002</v>
      </c>
      <c r="AR105" s="61" t="s">
        <v>183</v>
      </c>
      <c r="AS105" s="62"/>
    </row>
    <row r="106" spans="2:45">
      <c r="B106" s="61">
        <v>6</v>
      </c>
      <c r="C106" s="62">
        <v>45183</v>
      </c>
      <c r="D106" s="61" t="s">
        <v>206</v>
      </c>
      <c r="E106" s="61" t="s">
        <v>207</v>
      </c>
      <c r="F106" s="61" t="s">
        <v>52</v>
      </c>
      <c r="G106" s="61">
        <v>0.125</v>
      </c>
      <c r="H106" s="61" t="s">
        <v>208</v>
      </c>
      <c r="I106" s="67">
        <v>9430074</v>
      </c>
      <c r="J106" s="62">
        <v>45007</v>
      </c>
      <c r="K106" s="62">
        <v>45191</v>
      </c>
      <c r="L106" s="62">
        <v>45364</v>
      </c>
      <c r="M106" s="61">
        <v>1</v>
      </c>
      <c r="N106" s="61">
        <v>4.3479999999999998E-2</v>
      </c>
      <c r="O106" s="61">
        <v>6.25E-2</v>
      </c>
      <c r="P106" s="61"/>
      <c r="Q106" s="61">
        <v>-8</v>
      </c>
      <c r="R106" s="61">
        <v>-3.4399999999999999E-3</v>
      </c>
      <c r="S106" s="61">
        <v>87.47</v>
      </c>
      <c r="T106" s="61">
        <v>110.6724</v>
      </c>
      <c r="U106" s="61"/>
      <c r="V106" s="61">
        <v>15.521739999999999</v>
      </c>
      <c r="W106" s="61">
        <v>0.96</v>
      </c>
      <c r="X106" s="61">
        <v>0.95</v>
      </c>
      <c r="Y106" s="61">
        <v>0.97</v>
      </c>
      <c r="Z106" s="61">
        <v>0.98</v>
      </c>
      <c r="AA106" s="61">
        <v>10436484756</v>
      </c>
      <c r="AB106" s="61">
        <v>296.72579999999999</v>
      </c>
      <c r="AC106" s="74">
        <v>45108</v>
      </c>
      <c r="AD106" s="61">
        <v>375.44720000000001</v>
      </c>
      <c r="AE106" s="62">
        <v>45154</v>
      </c>
      <c r="AF106" s="61">
        <v>1.2649999999999999</v>
      </c>
      <c r="AG106" s="61"/>
      <c r="AH106" s="61"/>
      <c r="AI106" s="61">
        <v>7.37</v>
      </c>
      <c r="AJ106" s="61">
        <v>1.87</v>
      </c>
      <c r="AK106" s="61">
        <v>15.36</v>
      </c>
      <c r="AL106" s="61">
        <v>237.66</v>
      </c>
      <c r="AM106" s="61">
        <v>242.96</v>
      </c>
      <c r="AN106" s="61">
        <v>15.29</v>
      </c>
      <c r="AO106" s="61">
        <v>15.29</v>
      </c>
      <c r="AP106" s="61">
        <v>15.29</v>
      </c>
      <c r="AQ106" s="61">
        <v>15.29</v>
      </c>
      <c r="AR106" s="61" t="s">
        <v>183</v>
      </c>
      <c r="AS106" s="62"/>
    </row>
    <row r="107" spans="2:45">
      <c r="B107" s="61">
        <v>6</v>
      </c>
      <c r="C107" s="62">
        <v>45183</v>
      </c>
      <c r="D107" s="61" t="s">
        <v>209</v>
      </c>
      <c r="E107" s="61" t="s">
        <v>210</v>
      </c>
      <c r="F107" s="61" t="s">
        <v>52</v>
      </c>
      <c r="G107" s="61">
        <v>0.625</v>
      </c>
      <c r="H107" s="61" t="s">
        <v>211</v>
      </c>
      <c r="I107" s="67">
        <v>8000000</v>
      </c>
      <c r="J107" s="62">
        <v>45043</v>
      </c>
      <c r="K107" s="62">
        <v>45191</v>
      </c>
      <c r="L107" s="62">
        <v>45364</v>
      </c>
      <c r="M107" s="61">
        <v>1</v>
      </c>
      <c r="N107" s="61">
        <v>4.3479999999999998E-2</v>
      </c>
      <c r="O107" s="61">
        <v>0.3125</v>
      </c>
      <c r="P107" s="61"/>
      <c r="Q107" s="61">
        <v>-8</v>
      </c>
      <c r="R107" s="61">
        <v>-1.4019999999999999E-2</v>
      </c>
      <c r="S107" s="61">
        <v>88.86</v>
      </c>
      <c r="T107" s="61">
        <v>91.655699999999996</v>
      </c>
      <c r="U107" s="61"/>
      <c r="V107" s="61">
        <v>21.521740000000001</v>
      </c>
      <c r="W107" s="61">
        <v>1.19</v>
      </c>
      <c r="X107" s="61">
        <v>1.17</v>
      </c>
      <c r="Y107" s="61">
        <v>1.19</v>
      </c>
      <c r="Z107" s="61">
        <v>1.2</v>
      </c>
      <c r="AA107" s="61">
        <v>7332458929.8999996</v>
      </c>
      <c r="AB107" s="61">
        <v>363.94</v>
      </c>
      <c r="AC107" s="74">
        <v>45108</v>
      </c>
      <c r="AD107" s="61">
        <v>375.44779999999997</v>
      </c>
      <c r="AE107" s="62">
        <v>45154</v>
      </c>
      <c r="AF107" s="61">
        <v>1.032</v>
      </c>
      <c r="AG107" s="61"/>
      <c r="AH107" s="61"/>
      <c r="AI107" s="61">
        <v>5.18</v>
      </c>
      <c r="AJ107" s="61">
        <v>1.32</v>
      </c>
      <c r="AK107" s="61">
        <v>20.07</v>
      </c>
      <c r="AL107" s="61">
        <v>421.68</v>
      </c>
      <c r="AM107" s="61">
        <v>426.59</v>
      </c>
      <c r="AN107" s="61">
        <v>19.95</v>
      </c>
      <c r="AO107" s="61">
        <v>19.95</v>
      </c>
      <c r="AP107" s="61">
        <v>19.95</v>
      </c>
      <c r="AQ107" s="61">
        <v>19.96</v>
      </c>
      <c r="AR107" s="61" t="s">
        <v>183</v>
      </c>
      <c r="AS107" s="62"/>
    </row>
    <row r="108" spans="2:45">
      <c r="B108" s="61">
        <v>6</v>
      </c>
      <c r="C108" s="62">
        <v>45183</v>
      </c>
      <c r="D108" s="61" t="s">
        <v>85</v>
      </c>
      <c r="E108" s="61" t="s">
        <v>86</v>
      </c>
      <c r="F108" s="61" t="s">
        <v>52</v>
      </c>
      <c r="G108" s="61">
        <v>0.125</v>
      </c>
      <c r="H108" s="61" t="s">
        <v>87</v>
      </c>
      <c r="I108" s="67">
        <v>15725522</v>
      </c>
      <c r="J108" s="62">
        <v>45007</v>
      </c>
      <c r="K108" s="62">
        <v>45191</v>
      </c>
      <c r="L108" s="62">
        <v>45364</v>
      </c>
      <c r="M108" s="61">
        <v>1</v>
      </c>
      <c r="N108" s="61">
        <v>4.3479999999999998E-2</v>
      </c>
      <c r="O108" s="61">
        <v>6.25E-2</v>
      </c>
      <c r="P108" s="61"/>
      <c r="Q108" s="61">
        <v>-8</v>
      </c>
      <c r="R108" s="61">
        <v>-4.2100000000000002E-3</v>
      </c>
      <c r="S108" s="61">
        <v>80.73</v>
      </c>
      <c r="T108" s="61">
        <v>125.0248</v>
      </c>
      <c r="U108" s="61"/>
      <c r="V108" s="61">
        <v>20.521740000000001</v>
      </c>
      <c r="W108" s="61">
        <v>1.1599999999999999</v>
      </c>
      <c r="X108" s="61">
        <v>1.1499999999999999</v>
      </c>
      <c r="Y108" s="61">
        <v>1.1599999999999999</v>
      </c>
      <c r="Z108" s="61">
        <v>1.17</v>
      </c>
      <c r="AA108" s="61">
        <v>19660796830</v>
      </c>
      <c r="AB108" s="61">
        <v>242.42259999999999</v>
      </c>
      <c r="AC108" s="74">
        <v>45108</v>
      </c>
      <c r="AD108" s="61">
        <v>375.44709999999998</v>
      </c>
      <c r="AE108" s="62">
        <v>45154</v>
      </c>
      <c r="AF108" s="61">
        <v>1.5489999999999999</v>
      </c>
      <c r="AG108" s="61"/>
      <c r="AH108" s="61"/>
      <c r="AI108" s="61">
        <v>13.88</v>
      </c>
      <c r="AJ108" s="61">
        <v>3.53</v>
      </c>
      <c r="AK108" s="61">
        <v>20.23</v>
      </c>
      <c r="AL108" s="61">
        <v>413.18</v>
      </c>
      <c r="AM108" s="61">
        <v>418.39</v>
      </c>
      <c r="AN108" s="61">
        <v>20.11</v>
      </c>
      <c r="AO108" s="61">
        <v>20.11</v>
      </c>
      <c r="AP108" s="61">
        <v>20.11</v>
      </c>
      <c r="AQ108" s="61">
        <v>20.12</v>
      </c>
      <c r="AR108" s="61" t="s">
        <v>183</v>
      </c>
      <c r="AS108" s="62"/>
    </row>
    <row r="109" spans="2:45">
      <c r="B109" s="61">
        <v>7</v>
      </c>
      <c r="C109" s="62">
        <v>45183</v>
      </c>
      <c r="D109" s="61" t="s">
        <v>188</v>
      </c>
      <c r="E109" s="61" t="s">
        <v>189</v>
      </c>
      <c r="F109" s="61" t="s">
        <v>52</v>
      </c>
      <c r="G109" s="61">
        <v>0.75</v>
      </c>
      <c r="H109" s="61" t="s">
        <v>190</v>
      </c>
      <c r="I109" s="67">
        <v>3530375</v>
      </c>
      <c r="J109" s="62">
        <v>45105</v>
      </c>
      <c r="K109" s="62">
        <v>45252</v>
      </c>
      <c r="L109" s="62">
        <v>45243</v>
      </c>
      <c r="M109" s="61">
        <v>0</v>
      </c>
      <c r="N109" s="61">
        <v>0.375</v>
      </c>
      <c r="O109" s="61">
        <v>0.375</v>
      </c>
      <c r="P109" s="61"/>
      <c r="Q109" s="61">
        <v>78</v>
      </c>
      <c r="R109" s="61">
        <v>0.16034000000000001</v>
      </c>
      <c r="S109" s="61">
        <v>101.57</v>
      </c>
      <c r="T109" s="61">
        <v>102.6049</v>
      </c>
      <c r="U109" s="61"/>
      <c r="V109" s="61">
        <v>10.1875</v>
      </c>
      <c r="W109" s="61">
        <v>0.53</v>
      </c>
      <c r="X109" s="61">
        <v>0.51</v>
      </c>
      <c r="Y109" s="61">
        <v>0.54</v>
      </c>
      <c r="Z109" s="61">
        <v>0.56000000000000005</v>
      </c>
      <c r="AA109" s="61">
        <v>3622336107.4000001</v>
      </c>
      <c r="AB109" s="61">
        <v>372.24</v>
      </c>
      <c r="AC109" s="74">
        <v>45108</v>
      </c>
      <c r="AD109" s="61">
        <v>375.44499999999999</v>
      </c>
      <c r="AE109" s="62">
        <v>45154</v>
      </c>
      <c r="AF109" s="61">
        <v>1.0089999999999999</v>
      </c>
      <c r="AG109" s="61"/>
      <c r="AH109" s="61"/>
      <c r="AI109" s="61">
        <v>1.1499999999999999</v>
      </c>
      <c r="AJ109" s="61">
        <v>0.65</v>
      </c>
      <c r="AK109" s="61">
        <v>9.82</v>
      </c>
      <c r="AL109" s="61">
        <v>98.75</v>
      </c>
      <c r="AM109" s="61">
        <v>103.08</v>
      </c>
      <c r="AN109" s="61">
        <v>9.7899999999999991</v>
      </c>
      <c r="AO109" s="61">
        <v>9.7899999999999991</v>
      </c>
      <c r="AP109" s="61">
        <v>9.7899999999999991</v>
      </c>
      <c r="AQ109" s="61">
        <v>9.7899999999999991</v>
      </c>
      <c r="AR109" s="61" t="s">
        <v>183</v>
      </c>
      <c r="AS109" s="62"/>
    </row>
    <row r="110" spans="2:45">
      <c r="B110" s="61">
        <v>7</v>
      </c>
      <c r="C110" s="62">
        <v>45183</v>
      </c>
      <c r="D110" s="61" t="s">
        <v>184</v>
      </c>
      <c r="E110" s="61" t="s">
        <v>185</v>
      </c>
      <c r="F110" s="61" t="s">
        <v>52</v>
      </c>
      <c r="G110" s="61">
        <v>0.125</v>
      </c>
      <c r="H110" s="61" t="s">
        <v>186</v>
      </c>
      <c r="I110" s="67">
        <v>11504038</v>
      </c>
      <c r="J110" s="62">
        <v>45148</v>
      </c>
      <c r="K110" s="62">
        <v>45332</v>
      </c>
      <c r="L110" s="62">
        <v>45323</v>
      </c>
      <c r="M110" s="61">
        <v>0</v>
      </c>
      <c r="N110" s="61">
        <v>0.80978000000000006</v>
      </c>
      <c r="O110" s="61">
        <v>6.25E-2</v>
      </c>
      <c r="P110" s="61"/>
      <c r="Q110" s="61">
        <v>35</v>
      </c>
      <c r="R110" s="61">
        <v>1.52E-2</v>
      </c>
      <c r="S110" s="61">
        <v>97.486000000000004</v>
      </c>
      <c r="T110" s="61">
        <v>124.6764</v>
      </c>
      <c r="U110" s="61"/>
      <c r="V110" s="61">
        <v>7.90489</v>
      </c>
      <c r="W110" s="61">
        <v>0.38</v>
      </c>
      <c r="X110" s="61">
        <v>0.35</v>
      </c>
      <c r="Y110" s="61">
        <v>0.39</v>
      </c>
      <c r="Z110" s="61">
        <v>0.41</v>
      </c>
      <c r="AA110" s="61">
        <v>14342820434.200001</v>
      </c>
      <c r="AB110" s="61">
        <v>293.60320000000002</v>
      </c>
      <c r="AC110" s="74">
        <v>45108</v>
      </c>
      <c r="AD110" s="61">
        <v>375.44810000000001</v>
      </c>
      <c r="AE110" s="62">
        <v>45154</v>
      </c>
      <c r="AF110" s="61">
        <v>1.2789999999999999</v>
      </c>
      <c r="AG110" s="61"/>
      <c r="AH110" s="61"/>
      <c r="AI110" s="61">
        <v>4.53</v>
      </c>
      <c r="AJ110" s="61">
        <v>2.58</v>
      </c>
      <c r="AK110" s="61">
        <v>7.87</v>
      </c>
      <c r="AL110" s="61">
        <v>62.08</v>
      </c>
      <c r="AM110" s="61">
        <v>65.75</v>
      </c>
      <c r="AN110" s="61">
        <v>7.85</v>
      </c>
      <c r="AO110" s="61">
        <v>7.85</v>
      </c>
      <c r="AP110" s="61">
        <v>7.85</v>
      </c>
      <c r="AQ110" s="61">
        <v>7.85</v>
      </c>
      <c r="AR110" s="61" t="s">
        <v>183</v>
      </c>
      <c r="AS110" s="62"/>
    </row>
    <row r="111" spans="2:45">
      <c r="B111" s="61">
        <v>7</v>
      </c>
      <c r="C111" s="62">
        <v>45183</v>
      </c>
      <c r="D111" s="61" t="s">
        <v>187</v>
      </c>
      <c r="E111" s="61" t="s">
        <v>63</v>
      </c>
      <c r="F111" s="61" t="s">
        <v>53</v>
      </c>
      <c r="G111" s="61">
        <v>4.125</v>
      </c>
      <c r="H111" s="61" t="s">
        <v>64</v>
      </c>
      <c r="I111" s="67">
        <v>4841239</v>
      </c>
      <c r="J111" s="62">
        <v>45129</v>
      </c>
      <c r="K111" s="62">
        <v>45313</v>
      </c>
      <c r="L111" s="62">
        <v>45302</v>
      </c>
      <c r="M111" s="61">
        <v>0</v>
      </c>
      <c r="N111" s="61">
        <v>0.70652000000000004</v>
      </c>
      <c r="O111" s="61">
        <v>2.0625</v>
      </c>
      <c r="P111" s="61">
        <v>5.7294999999999998</v>
      </c>
      <c r="Q111" s="61">
        <v>54</v>
      </c>
      <c r="R111" s="61">
        <v>1.6814800000000001</v>
      </c>
      <c r="S111" s="61">
        <v>338.82600000000002</v>
      </c>
      <c r="T111" s="61">
        <v>340.50749999999999</v>
      </c>
      <c r="U111" s="61">
        <v>278.661</v>
      </c>
      <c r="V111" s="61">
        <v>6.8532599999999997</v>
      </c>
      <c r="W111" s="61">
        <v>0.36</v>
      </c>
      <c r="X111" s="61">
        <v>-0.03</v>
      </c>
      <c r="Y111" s="61">
        <v>0.52</v>
      </c>
      <c r="Z111" s="61">
        <v>0.77</v>
      </c>
      <c r="AA111" s="61">
        <v>16484781098.6</v>
      </c>
      <c r="AB111" s="61">
        <v>135.1</v>
      </c>
      <c r="AC111" s="74">
        <v>45108</v>
      </c>
      <c r="AD111" s="61">
        <v>374.2</v>
      </c>
      <c r="AE111" s="62">
        <v>45154</v>
      </c>
      <c r="AF111" s="61">
        <v>2.77</v>
      </c>
      <c r="AG111" s="61">
        <v>0.33333000000000002</v>
      </c>
      <c r="AH111" s="61">
        <v>375.3</v>
      </c>
      <c r="AI111" s="61">
        <v>5.21</v>
      </c>
      <c r="AJ111" s="61">
        <v>2.96</v>
      </c>
      <c r="AK111" s="61">
        <v>6.11</v>
      </c>
      <c r="AL111" s="61">
        <v>40.17</v>
      </c>
      <c r="AM111" s="61">
        <v>43.07</v>
      </c>
      <c r="AN111" s="61">
        <v>6.08</v>
      </c>
      <c r="AO111" s="61">
        <v>6.09</v>
      </c>
      <c r="AP111" s="61">
        <v>6.1</v>
      </c>
      <c r="AQ111" s="61">
        <v>6.13</v>
      </c>
      <c r="AR111" s="61" t="s">
        <v>183</v>
      </c>
      <c r="AS111" s="62"/>
    </row>
    <row r="112" spans="2:45">
      <c r="B112" s="61">
        <v>7</v>
      </c>
      <c r="C112" s="62">
        <v>45183</v>
      </c>
      <c r="D112" s="61" t="s">
        <v>197</v>
      </c>
      <c r="E112" s="61" t="s">
        <v>198</v>
      </c>
      <c r="F112" s="61" t="s">
        <v>52</v>
      </c>
      <c r="G112" s="61">
        <v>0.125</v>
      </c>
      <c r="H112" s="61" t="s">
        <v>199</v>
      </c>
      <c r="I112" s="67">
        <v>11780815</v>
      </c>
      <c r="J112" s="62">
        <v>45148</v>
      </c>
      <c r="K112" s="62">
        <v>45332</v>
      </c>
      <c r="L112" s="62">
        <v>45323</v>
      </c>
      <c r="M112" s="61">
        <v>0</v>
      </c>
      <c r="N112" s="61">
        <v>0.80978000000000006</v>
      </c>
      <c r="O112" s="61">
        <v>6.25E-2</v>
      </c>
      <c r="P112" s="61"/>
      <c r="Q112" s="61">
        <v>35</v>
      </c>
      <c r="R112" s="61">
        <v>1.6240000000000001E-2</v>
      </c>
      <c r="S112" s="61">
        <v>76</v>
      </c>
      <c r="T112" s="61">
        <v>103.85429999999999</v>
      </c>
      <c r="U112" s="61"/>
      <c r="V112" s="61">
        <v>24.904890000000002</v>
      </c>
      <c r="W112" s="61">
        <v>1.23</v>
      </c>
      <c r="X112" s="61">
        <v>1.22</v>
      </c>
      <c r="Y112" s="61">
        <v>1.23</v>
      </c>
      <c r="Z112" s="61">
        <v>1.24</v>
      </c>
      <c r="AA112" s="61">
        <v>12234880980.4</v>
      </c>
      <c r="AB112" s="61">
        <v>274.79329999999999</v>
      </c>
      <c r="AC112" s="74">
        <v>45108</v>
      </c>
      <c r="AD112" s="61">
        <v>375.44740000000002</v>
      </c>
      <c r="AE112" s="62">
        <v>45154</v>
      </c>
      <c r="AF112" s="61">
        <v>1.3660000000000001</v>
      </c>
      <c r="AG112" s="61"/>
      <c r="AH112" s="61"/>
      <c r="AI112" s="61">
        <v>3.87</v>
      </c>
      <c r="AJ112" s="61">
        <v>2.2000000000000002</v>
      </c>
      <c r="AK112" s="61">
        <v>24.45</v>
      </c>
      <c r="AL112" s="61">
        <v>605.33000000000004</v>
      </c>
      <c r="AM112" s="61">
        <v>609.99</v>
      </c>
      <c r="AN112" s="61">
        <v>24.3</v>
      </c>
      <c r="AO112" s="61">
        <v>24.3</v>
      </c>
      <c r="AP112" s="61">
        <v>24.3</v>
      </c>
      <c r="AQ112" s="61">
        <v>24.3</v>
      </c>
      <c r="AR112" s="61" t="s">
        <v>183</v>
      </c>
      <c r="AS112" s="62"/>
    </row>
    <row r="113" spans="2:45">
      <c r="B113" s="61">
        <v>7</v>
      </c>
      <c r="C113" s="62">
        <v>45183</v>
      </c>
      <c r="D113" s="61" t="s">
        <v>88</v>
      </c>
      <c r="E113" s="61" t="s">
        <v>89</v>
      </c>
      <c r="F113" s="61" t="s">
        <v>52</v>
      </c>
      <c r="G113" s="61">
        <v>0.125</v>
      </c>
      <c r="H113" s="61" t="s">
        <v>90</v>
      </c>
      <c r="I113" s="67">
        <v>13485568</v>
      </c>
      <c r="J113" s="62">
        <v>45007</v>
      </c>
      <c r="K113" s="62">
        <v>45191</v>
      </c>
      <c r="L113" s="62">
        <v>45364</v>
      </c>
      <c r="M113" s="61">
        <v>1</v>
      </c>
      <c r="N113" s="61">
        <v>4.3479999999999998E-2</v>
      </c>
      <c r="O113" s="61">
        <v>6.25E-2</v>
      </c>
      <c r="P113" s="61"/>
      <c r="Q113" s="61">
        <v>-8</v>
      </c>
      <c r="R113" s="61">
        <v>-3.96E-3</v>
      </c>
      <c r="S113" s="61">
        <v>78.27</v>
      </c>
      <c r="T113" s="61">
        <v>113.9893</v>
      </c>
      <c r="U113" s="61"/>
      <c r="V113" s="61">
        <v>22.521740000000001</v>
      </c>
      <c r="W113" s="61">
        <v>1.21</v>
      </c>
      <c r="X113" s="61">
        <v>1.2</v>
      </c>
      <c r="Y113" s="61">
        <v>1.21</v>
      </c>
      <c r="Z113" s="61">
        <v>1.22</v>
      </c>
      <c r="AA113" s="61">
        <v>15372098234.6</v>
      </c>
      <c r="AB113" s="61">
        <v>257.79000000000002</v>
      </c>
      <c r="AC113" s="74">
        <v>45108</v>
      </c>
      <c r="AD113" s="61">
        <v>375.4479</v>
      </c>
      <c r="AE113" s="62">
        <v>45154</v>
      </c>
      <c r="AF113" s="61">
        <v>1.456</v>
      </c>
      <c r="AG113" s="61"/>
      <c r="AH113" s="61"/>
      <c r="AI113" s="61">
        <v>4.8600000000000003</v>
      </c>
      <c r="AJ113" s="61">
        <v>2.76</v>
      </c>
      <c r="AK113" s="61">
        <v>22.16</v>
      </c>
      <c r="AL113" s="61">
        <v>496.48</v>
      </c>
      <c r="AM113" s="61">
        <v>501.44</v>
      </c>
      <c r="AN113" s="61">
        <v>22.03</v>
      </c>
      <c r="AO113" s="61">
        <v>22.03</v>
      </c>
      <c r="AP113" s="61">
        <v>22.03</v>
      </c>
      <c r="AQ113" s="61">
        <v>22.03</v>
      </c>
      <c r="AR113" s="61" t="s">
        <v>183</v>
      </c>
      <c r="AS113" s="62"/>
    </row>
    <row r="114" spans="2:45">
      <c r="B114" s="61">
        <v>7</v>
      </c>
      <c r="C114" s="62">
        <v>45183</v>
      </c>
      <c r="D114" s="61">
        <v>3179082</v>
      </c>
      <c r="E114" s="61" t="s">
        <v>71</v>
      </c>
      <c r="F114" s="61" t="s">
        <v>53</v>
      </c>
      <c r="G114" s="61">
        <v>2</v>
      </c>
      <c r="H114" s="61" t="s">
        <v>72</v>
      </c>
      <c r="I114" s="67">
        <v>9083989</v>
      </c>
      <c r="J114" s="62">
        <v>45133</v>
      </c>
      <c r="K114" s="62">
        <v>45317</v>
      </c>
      <c r="L114" s="62">
        <v>45308</v>
      </c>
      <c r="M114" s="61">
        <v>0</v>
      </c>
      <c r="N114" s="61">
        <v>0.72826000000000002</v>
      </c>
      <c r="O114" s="61">
        <v>1</v>
      </c>
      <c r="P114" s="61">
        <v>2.1619000000000002</v>
      </c>
      <c r="Q114" s="61">
        <v>50</v>
      </c>
      <c r="R114" s="61">
        <v>0.58745999999999998</v>
      </c>
      <c r="S114" s="61">
        <v>241.97</v>
      </c>
      <c r="T114" s="61">
        <v>242.5575</v>
      </c>
      <c r="U114" s="61">
        <v>216.1429</v>
      </c>
      <c r="V114" s="61">
        <v>11.364129999999999</v>
      </c>
      <c r="W114" s="61">
        <v>0.61</v>
      </c>
      <c r="X114" s="61">
        <v>0.37</v>
      </c>
      <c r="Y114" s="61">
        <v>0.71</v>
      </c>
      <c r="Z114" s="61">
        <v>0.87</v>
      </c>
      <c r="AA114" s="61">
        <v>22033893310.900002</v>
      </c>
      <c r="AB114" s="61">
        <v>173.6</v>
      </c>
      <c r="AC114" s="74">
        <v>45108</v>
      </c>
      <c r="AD114" s="61">
        <v>374.2</v>
      </c>
      <c r="AE114" s="62">
        <v>45154</v>
      </c>
      <c r="AF114" s="61">
        <v>2.1560000000000001</v>
      </c>
      <c r="AG114" s="61">
        <v>0.33333000000000002</v>
      </c>
      <c r="AH114" s="61">
        <v>375.3</v>
      </c>
      <c r="AI114" s="61">
        <v>6.97</v>
      </c>
      <c r="AJ114" s="61">
        <v>3.96</v>
      </c>
      <c r="AK114" s="61">
        <v>10.29</v>
      </c>
      <c r="AL114" s="61">
        <v>112.88</v>
      </c>
      <c r="AM114" s="61">
        <v>117.31</v>
      </c>
      <c r="AN114" s="61">
        <v>10.23</v>
      </c>
      <c r="AO114" s="61">
        <v>10.25</v>
      </c>
      <c r="AP114" s="61">
        <v>10.26</v>
      </c>
      <c r="AQ114" s="61">
        <v>10.29</v>
      </c>
      <c r="AR114" s="61" t="s">
        <v>183</v>
      </c>
      <c r="AS114" s="62"/>
    </row>
    <row r="115" spans="2:45">
      <c r="B115" s="61">
        <v>7</v>
      </c>
      <c r="C115" s="62">
        <v>45183</v>
      </c>
      <c r="D115" s="61" t="s">
        <v>79</v>
      </c>
      <c r="E115" s="61" t="s">
        <v>80</v>
      </c>
      <c r="F115" s="61" t="s">
        <v>52</v>
      </c>
      <c r="G115" s="61">
        <v>0.625</v>
      </c>
      <c r="H115" s="61" t="s">
        <v>81</v>
      </c>
      <c r="I115" s="67">
        <v>14090030</v>
      </c>
      <c r="J115" s="62">
        <v>45007</v>
      </c>
      <c r="K115" s="62">
        <v>45191</v>
      </c>
      <c r="L115" s="62">
        <v>45364</v>
      </c>
      <c r="M115" s="61">
        <v>1</v>
      </c>
      <c r="N115" s="61">
        <v>4.3479999999999998E-2</v>
      </c>
      <c r="O115" s="61">
        <v>0.3125</v>
      </c>
      <c r="P115" s="61"/>
      <c r="Q115" s="61">
        <v>-8</v>
      </c>
      <c r="R115" s="61">
        <v>-2.3560000000000001E-2</v>
      </c>
      <c r="S115" s="61">
        <v>94.06</v>
      </c>
      <c r="T115" s="61">
        <v>163.0746</v>
      </c>
      <c r="U115" s="61"/>
      <c r="V115" s="61">
        <v>16.521740000000001</v>
      </c>
      <c r="W115" s="61">
        <v>0.98</v>
      </c>
      <c r="X115" s="61">
        <v>0.97</v>
      </c>
      <c r="Y115" s="61">
        <v>0.99</v>
      </c>
      <c r="Z115" s="61">
        <v>1</v>
      </c>
      <c r="AA115" s="61">
        <v>22977259962.799999</v>
      </c>
      <c r="AB115" s="61">
        <v>216.52260000000001</v>
      </c>
      <c r="AC115" s="74">
        <v>45108</v>
      </c>
      <c r="AD115" s="61">
        <v>375.44580000000002</v>
      </c>
      <c r="AE115" s="62">
        <v>45154</v>
      </c>
      <c r="AF115" s="61">
        <v>1.734</v>
      </c>
      <c r="AG115" s="61"/>
      <c r="AH115" s="61"/>
      <c r="AI115" s="61">
        <v>7.26</v>
      </c>
      <c r="AJ115" s="61">
        <v>4.13</v>
      </c>
      <c r="AK115" s="61">
        <v>15.69</v>
      </c>
      <c r="AL115" s="61">
        <v>254.72</v>
      </c>
      <c r="AM115" s="61">
        <v>259.97000000000003</v>
      </c>
      <c r="AN115" s="61">
        <v>15.62</v>
      </c>
      <c r="AO115" s="61">
        <v>15.62</v>
      </c>
      <c r="AP115" s="61">
        <v>15.62</v>
      </c>
      <c r="AQ115" s="61">
        <v>15.62</v>
      </c>
      <c r="AR115" s="61" t="s">
        <v>183</v>
      </c>
      <c r="AS115" s="62"/>
    </row>
    <row r="116" spans="2:45">
      <c r="B116" s="61">
        <v>7</v>
      </c>
      <c r="C116" s="62">
        <v>45183</v>
      </c>
      <c r="D116" s="61" t="s">
        <v>200</v>
      </c>
      <c r="E116" s="61" t="s">
        <v>201</v>
      </c>
      <c r="F116" s="61" t="s">
        <v>52</v>
      </c>
      <c r="G116" s="61">
        <v>0.125</v>
      </c>
      <c r="H116" s="61" t="s">
        <v>202</v>
      </c>
      <c r="I116" s="67">
        <v>12446999</v>
      </c>
      <c r="J116" s="62">
        <v>45148</v>
      </c>
      <c r="K116" s="62">
        <v>45332</v>
      </c>
      <c r="L116" s="62">
        <v>45323</v>
      </c>
      <c r="M116" s="61">
        <v>0</v>
      </c>
      <c r="N116" s="61">
        <v>0.80978000000000006</v>
      </c>
      <c r="O116" s="61">
        <v>6.25E-2</v>
      </c>
      <c r="P116" s="61"/>
      <c r="Q116" s="61">
        <v>35</v>
      </c>
      <c r="R116" s="61">
        <v>1.5939999999999999E-2</v>
      </c>
      <c r="S116" s="61">
        <v>85.02</v>
      </c>
      <c r="T116" s="61">
        <v>113.99550000000001</v>
      </c>
      <c r="U116" s="61"/>
      <c r="V116" s="61">
        <v>17.904890000000002</v>
      </c>
      <c r="W116" s="61">
        <v>1.01</v>
      </c>
      <c r="X116" s="61">
        <v>1</v>
      </c>
      <c r="Y116" s="61">
        <v>1.02</v>
      </c>
      <c r="Z116" s="61">
        <v>1.03</v>
      </c>
      <c r="AA116" s="61">
        <v>14189012580.799999</v>
      </c>
      <c r="AB116" s="61">
        <v>280.0548</v>
      </c>
      <c r="AC116" s="74">
        <v>45108</v>
      </c>
      <c r="AD116" s="61">
        <v>375.44709999999998</v>
      </c>
      <c r="AE116" s="62">
        <v>45154</v>
      </c>
      <c r="AF116" s="61">
        <v>1.341</v>
      </c>
      <c r="AG116" s="61"/>
      <c r="AH116" s="61"/>
      <c r="AI116" s="61">
        <v>4.49</v>
      </c>
      <c r="AJ116" s="61">
        <v>2.5499999999999998</v>
      </c>
      <c r="AK116" s="61">
        <v>17.690000000000001</v>
      </c>
      <c r="AL116" s="61">
        <v>315.42</v>
      </c>
      <c r="AM116" s="61">
        <v>320.95999999999998</v>
      </c>
      <c r="AN116" s="61">
        <v>17.600000000000001</v>
      </c>
      <c r="AO116" s="61">
        <v>17.600000000000001</v>
      </c>
      <c r="AP116" s="61">
        <v>17.600000000000001</v>
      </c>
      <c r="AQ116" s="61">
        <v>17.600000000000001</v>
      </c>
      <c r="AR116" s="61" t="s">
        <v>183</v>
      </c>
      <c r="AS116" s="62"/>
    </row>
    <row r="117" spans="2:45">
      <c r="B117" s="61">
        <v>7</v>
      </c>
      <c r="C117" s="62">
        <v>45183</v>
      </c>
      <c r="D117" s="61" t="s">
        <v>76</v>
      </c>
      <c r="E117" s="61" t="s">
        <v>77</v>
      </c>
      <c r="F117" s="61" t="s">
        <v>52</v>
      </c>
      <c r="G117" s="61">
        <v>1.125</v>
      </c>
      <c r="H117" s="61" t="s">
        <v>78</v>
      </c>
      <c r="I117" s="67">
        <v>13065680</v>
      </c>
      <c r="J117" s="62">
        <v>45068</v>
      </c>
      <c r="K117" s="62">
        <v>45252</v>
      </c>
      <c r="L117" s="62">
        <v>45243</v>
      </c>
      <c r="M117" s="61">
        <v>0</v>
      </c>
      <c r="N117" s="61">
        <v>0.375</v>
      </c>
      <c r="O117" s="61">
        <v>0.5625</v>
      </c>
      <c r="P117" s="61"/>
      <c r="Q117" s="61">
        <v>115</v>
      </c>
      <c r="R117" s="61">
        <v>0.65264</v>
      </c>
      <c r="S117" s="61">
        <v>103.34</v>
      </c>
      <c r="T117" s="61">
        <v>192.4941</v>
      </c>
      <c r="U117" s="61"/>
      <c r="V117" s="61">
        <v>14.1875</v>
      </c>
      <c r="W117" s="61">
        <v>0.83</v>
      </c>
      <c r="X117" s="61">
        <v>0.82</v>
      </c>
      <c r="Y117" s="61">
        <v>0.84</v>
      </c>
      <c r="Z117" s="61">
        <v>0.85</v>
      </c>
      <c r="AA117" s="61">
        <v>25150657054.099998</v>
      </c>
      <c r="AB117" s="61">
        <v>202.24289999999999</v>
      </c>
      <c r="AC117" s="74">
        <v>45108</v>
      </c>
      <c r="AD117" s="61">
        <v>375.44569999999999</v>
      </c>
      <c r="AE117" s="62">
        <v>45154</v>
      </c>
      <c r="AF117" s="61">
        <v>1.8560000000000001</v>
      </c>
      <c r="AG117" s="61"/>
      <c r="AH117" s="61"/>
      <c r="AI117" s="61">
        <v>7.95</v>
      </c>
      <c r="AJ117" s="61">
        <v>4.5199999999999996</v>
      </c>
      <c r="AK117" s="61">
        <v>13.13</v>
      </c>
      <c r="AL117" s="61">
        <v>181.47</v>
      </c>
      <c r="AM117" s="61">
        <v>186.45</v>
      </c>
      <c r="AN117" s="61">
        <v>13.08</v>
      </c>
      <c r="AO117" s="61">
        <v>13.08</v>
      </c>
      <c r="AP117" s="61">
        <v>13.08</v>
      </c>
      <c r="AQ117" s="61">
        <v>13.08</v>
      </c>
      <c r="AR117" s="61" t="s">
        <v>183</v>
      </c>
      <c r="AS117" s="62"/>
    </row>
    <row r="118" spans="2:45">
      <c r="B118" s="61">
        <v>7</v>
      </c>
      <c r="C118" s="62">
        <v>45183</v>
      </c>
      <c r="D118" s="61" t="s">
        <v>91</v>
      </c>
      <c r="E118" s="61" t="s">
        <v>92</v>
      </c>
      <c r="F118" s="61" t="s">
        <v>52</v>
      </c>
      <c r="G118" s="61">
        <v>0.75</v>
      </c>
      <c r="H118" s="61" t="s">
        <v>93</v>
      </c>
      <c r="I118" s="67">
        <v>11686640</v>
      </c>
      <c r="J118" s="62">
        <v>45068</v>
      </c>
      <c r="K118" s="62">
        <v>45252</v>
      </c>
      <c r="L118" s="62">
        <v>45243</v>
      </c>
      <c r="M118" s="61">
        <v>0</v>
      </c>
      <c r="N118" s="61">
        <v>0.375</v>
      </c>
      <c r="O118" s="61">
        <v>0.375</v>
      </c>
      <c r="P118" s="61"/>
      <c r="Q118" s="61">
        <v>115</v>
      </c>
      <c r="R118" s="61">
        <v>0.42353000000000002</v>
      </c>
      <c r="S118" s="61">
        <v>89.74</v>
      </c>
      <c r="T118" s="61">
        <v>162.5891</v>
      </c>
      <c r="U118" s="61"/>
      <c r="V118" s="61">
        <v>24.1875</v>
      </c>
      <c r="W118" s="61">
        <v>1.22</v>
      </c>
      <c r="X118" s="61">
        <v>1.21</v>
      </c>
      <c r="Y118" s="61">
        <v>1.22</v>
      </c>
      <c r="Z118" s="61">
        <v>1.23</v>
      </c>
      <c r="AA118" s="61">
        <v>19001202104.799999</v>
      </c>
      <c r="AB118" s="61">
        <v>207.76669999999999</v>
      </c>
      <c r="AC118" s="74">
        <v>45108</v>
      </c>
      <c r="AD118" s="61">
        <v>375.4468</v>
      </c>
      <c r="AE118" s="62">
        <v>45154</v>
      </c>
      <c r="AF118" s="61">
        <v>1.8069999999999999</v>
      </c>
      <c r="AG118" s="61"/>
      <c r="AH118" s="61"/>
      <c r="AI118" s="61">
        <v>6.01</v>
      </c>
      <c r="AJ118" s="61">
        <v>3.41</v>
      </c>
      <c r="AK118" s="61">
        <v>21.97</v>
      </c>
      <c r="AL118" s="61">
        <v>514.41</v>
      </c>
      <c r="AM118" s="61">
        <v>519.01</v>
      </c>
      <c r="AN118" s="61">
        <v>21.83</v>
      </c>
      <c r="AO118" s="61">
        <v>21.84</v>
      </c>
      <c r="AP118" s="61">
        <v>21.84</v>
      </c>
      <c r="AQ118" s="61">
        <v>21.84</v>
      </c>
      <c r="AR118" s="61" t="s">
        <v>183</v>
      </c>
      <c r="AS118" s="62"/>
    </row>
    <row r="119" spans="2:45">
      <c r="B119" s="61">
        <v>7</v>
      </c>
      <c r="C119" s="62">
        <v>45183</v>
      </c>
      <c r="D119" s="61" t="s">
        <v>65</v>
      </c>
      <c r="E119" s="61" t="s">
        <v>66</v>
      </c>
      <c r="F119" s="61" t="s">
        <v>52</v>
      </c>
      <c r="G119" s="61">
        <v>1.25</v>
      </c>
      <c r="H119" s="61" t="s">
        <v>67</v>
      </c>
      <c r="I119" s="67">
        <v>14656667</v>
      </c>
      <c r="J119" s="62">
        <v>45068</v>
      </c>
      <c r="K119" s="62">
        <v>45252</v>
      </c>
      <c r="L119" s="62">
        <v>45243</v>
      </c>
      <c r="M119" s="61">
        <v>0</v>
      </c>
      <c r="N119" s="61">
        <v>0.375</v>
      </c>
      <c r="O119" s="61">
        <v>0.625</v>
      </c>
      <c r="P119" s="61"/>
      <c r="Q119" s="61">
        <v>115</v>
      </c>
      <c r="R119" s="61">
        <v>0.67544000000000004</v>
      </c>
      <c r="S119" s="61">
        <v>106.452</v>
      </c>
      <c r="T119" s="61">
        <v>184.74369999999999</v>
      </c>
      <c r="U119" s="61"/>
      <c r="V119" s="61">
        <v>9.1875</v>
      </c>
      <c r="W119" s="61">
        <v>0.47</v>
      </c>
      <c r="X119" s="61">
        <v>0.44</v>
      </c>
      <c r="Y119" s="61">
        <v>0.48</v>
      </c>
      <c r="Z119" s="61">
        <v>0.49</v>
      </c>
      <c r="AA119" s="61">
        <v>27077271805.5</v>
      </c>
      <c r="AB119" s="61">
        <v>217.13229999999999</v>
      </c>
      <c r="AC119" s="74">
        <v>45108</v>
      </c>
      <c r="AD119" s="61">
        <v>375.4477</v>
      </c>
      <c r="AE119" s="62">
        <v>45154</v>
      </c>
      <c r="AF119" s="61">
        <v>1.7290000000000001</v>
      </c>
      <c r="AG119" s="61"/>
      <c r="AH119" s="61"/>
      <c r="AI119" s="61">
        <v>8.56</v>
      </c>
      <c r="AJ119" s="61">
        <v>4.8600000000000003</v>
      </c>
      <c r="AK119" s="61">
        <v>8.6999999999999993</v>
      </c>
      <c r="AL119" s="61">
        <v>78.42</v>
      </c>
      <c r="AM119" s="61">
        <v>82.37</v>
      </c>
      <c r="AN119" s="61">
        <v>8.68</v>
      </c>
      <c r="AO119" s="61">
        <v>8.68</v>
      </c>
      <c r="AP119" s="61">
        <v>8.68</v>
      </c>
      <c r="AQ119" s="61">
        <v>8.68</v>
      </c>
      <c r="AR119" s="61" t="s">
        <v>183</v>
      </c>
      <c r="AS119" s="62"/>
    </row>
    <row r="120" spans="2:45">
      <c r="B120" s="61">
        <v>7</v>
      </c>
      <c r="C120" s="62">
        <v>45183</v>
      </c>
      <c r="D120" s="61" t="s">
        <v>68</v>
      </c>
      <c r="E120" s="61" t="s">
        <v>69</v>
      </c>
      <c r="F120" s="61" t="s">
        <v>52</v>
      </c>
      <c r="G120" s="61">
        <v>0.75</v>
      </c>
      <c r="H120" s="61" t="s">
        <v>70</v>
      </c>
      <c r="I120" s="67">
        <v>14570332</v>
      </c>
      <c r="J120" s="62">
        <v>45007</v>
      </c>
      <c r="K120" s="62">
        <v>45191</v>
      </c>
      <c r="L120" s="62">
        <v>45364</v>
      </c>
      <c r="M120" s="61">
        <v>1</v>
      </c>
      <c r="N120" s="61">
        <v>4.3479999999999998E-2</v>
      </c>
      <c r="O120" s="61">
        <v>0.375</v>
      </c>
      <c r="P120" s="61"/>
      <c r="Q120" s="61">
        <v>-8</v>
      </c>
      <c r="R120" s="61">
        <v>-2.6360000000000001E-2</v>
      </c>
      <c r="S120" s="61">
        <v>100.74</v>
      </c>
      <c r="T120" s="61">
        <v>162.84100000000001</v>
      </c>
      <c r="U120" s="61"/>
      <c r="V120" s="61">
        <v>10.521739999999999</v>
      </c>
      <c r="W120" s="61">
        <v>0.62</v>
      </c>
      <c r="X120" s="61">
        <v>0.6</v>
      </c>
      <c r="Y120" s="61">
        <v>0.63</v>
      </c>
      <c r="Z120" s="61">
        <v>0.64</v>
      </c>
      <c r="AA120" s="61">
        <v>23726475206.299999</v>
      </c>
      <c r="AB120" s="61">
        <v>232.22900000000001</v>
      </c>
      <c r="AC120" s="74">
        <v>45108</v>
      </c>
      <c r="AD120" s="61">
        <v>375.447</v>
      </c>
      <c r="AE120" s="62">
        <v>45154</v>
      </c>
      <c r="AF120" s="61">
        <v>1.617</v>
      </c>
      <c r="AG120" s="61"/>
      <c r="AH120" s="61"/>
      <c r="AI120" s="61">
        <v>7.5</v>
      </c>
      <c r="AJ120" s="61">
        <v>4.26</v>
      </c>
      <c r="AK120" s="61">
        <v>10.14</v>
      </c>
      <c r="AL120" s="61">
        <v>105.31</v>
      </c>
      <c r="AM120" s="61">
        <v>109.68</v>
      </c>
      <c r="AN120" s="61">
        <v>10.11</v>
      </c>
      <c r="AO120" s="61">
        <v>10.11</v>
      </c>
      <c r="AP120" s="61">
        <v>10.11</v>
      </c>
      <c r="AQ120" s="61">
        <v>10.11</v>
      </c>
      <c r="AR120" s="61" t="s">
        <v>183</v>
      </c>
      <c r="AS120" s="62"/>
    </row>
    <row r="121" spans="2:45">
      <c r="B121" s="61">
        <v>7</v>
      </c>
      <c r="C121" s="62">
        <v>45183</v>
      </c>
      <c r="D121" s="61" t="s">
        <v>73</v>
      </c>
      <c r="E121" s="61" t="s">
        <v>74</v>
      </c>
      <c r="F121" s="61" t="s">
        <v>52</v>
      </c>
      <c r="G121" s="61">
        <v>0.125</v>
      </c>
      <c r="H121" s="61" t="s">
        <v>75</v>
      </c>
      <c r="I121" s="67">
        <v>13904709</v>
      </c>
      <c r="J121" s="62">
        <v>45068</v>
      </c>
      <c r="K121" s="62">
        <v>45252</v>
      </c>
      <c r="L121" s="62">
        <v>45243</v>
      </c>
      <c r="M121" s="61">
        <v>0</v>
      </c>
      <c r="N121" s="61">
        <v>0.375</v>
      </c>
      <c r="O121" s="61">
        <v>6.25E-2</v>
      </c>
      <c r="P121" s="61"/>
      <c r="Q121" s="61">
        <v>115</v>
      </c>
      <c r="R121" s="61">
        <v>5.6399999999999999E-2</v>
      </c>
      <c r="S121" s="61">
        <v>91.48</v>
      </c>
      <c r="T121" s="61">
        <v>132.14619999999999</v>
      </c>
      <c r="U121" s="61"/>
      <c r="V121" s="61">
        <v>13.1875</v>
      </c>
      <c r="W121" s="61">
        <v>0.76</v>
      </c>
      <c r="X121" s="61">
        <v>0.75</v>
      </c>
      <c r="Y121" s="61">
        <v>0.77</v>
      </c>
      <c r="Z121" s="61">
        <v>0.78</v>
      </c>
      <c r="AA121" s="61">
        <v>18374545221.400002</v>
      </c>
      <c r="AB121" s="61">
        <v>260.01940000000002</v>
      </c>
      <c r="AC121" s="74">
        <v>45108</v>
      </c>
      <c r="AD121" s="61">
        <v>375.44709999999998</v>
      </c>
      <c r="AE121" s="62">
        <v>45154</v>
      </c>
      <c r="AF121" s="61">
        <v>1.444</v>
      </c>
      <c r="AG121" s="61"/>
      <c r="AH121" s="61"/>
      <c r="AI121" s="61">
        <v>5.81</v>
      </c>
      <c r="AJ121" s="61">
        <v>3.3</v>
      </c>
      <c r="AK121" s="61">
        <v>13.07</v>
      </c>
      <c r="AL121" s="61">
        <v>171.89</v>
      </c>
      <c r="AM121" s="61">
        <v>177.04</v>
      </c>
      <c r="AN121" s="61">
        <v>13.02</v>
      </c>
      <c r="AO121" s="61">
        <v>13.02</v>
      </c>
      <c r="AP121" s="61">
        <v>13.02</v>
      </c>
      <c r="AQ121" s="61">
        <v>13.02</v>
      </c>
      <c r="AR121" s="61" t="s">
        <v>183</v>
      </c>
      <c r="AS121" s="62"/>
    </row>
    <row r="122" spans="2:45">
      <c r="B122" s="61">
        <v>7</v>
      </c>
      <c r="C122" s="62">
        <v>45183</v>
      </c>
      <c r="D122" s="61" t="s">
        <v>82</v>
      </c>
      <c r="E122" s="61" t="s">
        <v>83</v>
      </c>
      <c r="F122" s="61" t="s">
        <v>52</v>
      </c>
      <c r="G122" s="61">
        <v>0.625</v>
      </c>
      <c r="H122" s="61" t="s">
        <v>84</v>
      </c>
      <c r="I122" s="67">
        <v>12559257</v>
      </c>
      <c r="J122" s="62">
        <v>45068</v>
      </c>
      <c r="K122" s="62">
        <v>45252</v>
      </c>
      <c r="L122" s="62">
        <v>45243</v>
      </c>
      <c r="M122" s="61">
        <v>0</v>
      </c>
      <c r="N122" s="61">
        <v>0.375</v>
      </c>
      <c r="O122" s="61">
        <v>0.3125</v>
      </c>
      <c r="P122" s="61"/>
      <c r="Q122" s="61">
        <v>115</v>
      </c>
      <c r="R122" s="61">
        <v>0.34514</v>
      </c>
      <c r="S122" s="61">
        <v>91.9</v>
      </c>
      <c r="T122" s="61">
        <v>162.74160000000001</v>
      </c>
      <c r="U122" s="61"/>
      <c r="V122" s="61">
        <v>19.1875</v>
      </c>
      <c r="W122" s="61">
        <v>1.06</v>
      </c>
      <c r="X122" s="61">
        <v>1.05</v>
      </c>
      <c r="Y122" s="61">
        <v>1.07</v>
      </c>
      <c r="Z122" s="61">
        <v>1.08</v>
      </c>
      <c r="AA122" s="61">
        <v>20439139145.099998</v>
      </c>
      <c r="AB122" s="61">
        <v>212.46449999999999</v>
      </c>
      <c r="AC122" s="74">
        <v>45108</v>
      </c>
      <c r="AD122" s="61">
        <v>375.4461</v>
      </c>
      <c r="AE122" s="62">
        <v>45154</v>
      </c>
      <c r="AF122" s="61">
        <v>1.7669999999999999</v>
      </c>
      <c r="AG122" s="61"/>
      <c r="AH122" s="61"/>
      <c r="AI122" s="61">
        <v>6.46</v>
      </c>
      <c r="AJ122" s="61">
        <v>3.67</v>
      </c>
      <c r="AK122" s="61">
        <v>18.02</v>
      </c>
      <c r="AL122" s="61">
        <v>338.48</v>
      </c>
      <c r="AM122" s="61">
        <v>343.78</v>
      </c>
      <c r="AN122" s="61">
        <v>17.920000000000002</v>
      </c>
      <c r="AO122" s="61">
        <v>17.920000000000002</v>
      </c>
      <c r="AP122" s="61">
        <v>17.920000000000002</v>
      </c>
      <c r="AQ122" s="61">
        <v>17.920000000000002</v>
      </c>
      <c r="AR122" s="61" t="s">
        <v>183</v>
      </c>
      <c r="AS122" s="62"/>
    </row>
    <row r="123" spans="2:45">
      <c r="B123" s="61">
        <v>7</v>
      </c>
      <c r="C123" s="62">
        <v>45183</v>
      </c>
      <c r="D123" s="61" t="s">
        <v>206</v>
      </c>
      <c r="E123" s="61" t="s">
        <v>207</v>
      </c>
      <c r="F123" s="61" t="s">
        <v>52</v>
      </c>
      <c r="G123" s="61">
        <v>0.125</v>
      </c>
      <c r="H123" s="61" t="s">
        <v>208</v>
      </c>
      <c r="I123" s="67">
        <v>9430074</v>
      </c>
      <c r="J123" s="62">
        <v>45007</v>
      </c>
      <c r="K123" s="62">
        <v>45191</v>
      </c>
      <c r="L123" s="62">
        <v>45364</v>
      </c>
      <c r="M123" s="61">
        <v>1</v>
      </c>
      <c r="N123" s="61">
        <v>4.3479999999999998E-2</v>
      </c>
      <c r="O123" s="61">
        <v>6.25E-2</v>
      </c>
      <c r="P123" s="61"/>
      <c r="Q123" s="61">
        <v>-8</v>
      </c>
      <c r="R123" s="61">
        <v>-3.4399999999999999E-3</v>
      </c>
      <c r="S123" s="61">
        <v>87.47</v>
      </c>
      <c r="T123" s="61">
        <v>110.6724</v>
      </c>
      <c r="U123" s="61"/>
      <c r="V123" s="61">
        <v>15.521739999999999</v>
      </c>
      <c r="W123" s="61">
        <v>0.96</v>
      </c>
      <c r="X123" s="61">
        <v>0.95</v>
      </c>
      <c r="Y123" s="61">
        <v>0.97</v>
      </c>
      <c r="Z123" s="61">
        <v>0.98</v>
      </c>
      <c r="AA123" s="61">
        <v>10436484756</v>
      </c>
      <c r="AB123" s="61">
        <v>296.72579999999999</v>
      </c>
      <c r="AC123" s="74">
        <v>45108</v>
      </c>
      <c r="AD123" s="61">
        <v>375.44720000000001</v>
      </c>
      <c r="AE123" s="62">
        <v>45154</v>
      </c>
      <c r="AF123" s="61">
        <v>1.2649999999999999</v>
      </c>
      <c r="AG123" s="61"/>
      <c r="AH123" s="61"/>
      <c r="AI123" s="61">
        <v>3.3</v>
      </c>
      <c r="AJ123" s="61">
        <v>1.87</v>
      </c>
      <c r="AK123" s="61">
        <v>15.36</v>
      </c>
      <c r="AL123" s="61">
        <v>237.66</v>
      </c>
      <c r="AM123" s="61">
        <v>242.96</v>
      </c>
      <c r="AN123" s="61">
        <v>15.29</v>
      </c>
      <c r="AO123" s="61">
        <v>15.29</v>
      </c>
      <c r="AP123" s="61">
        <v>15.29</v>
      </c>
      <c r="AQ123" s="61">
        <v>15.29</v>
      </c>
      <c r="AR123" s="61" t="s">
        <v>183</v>
      </c>
      <c r="AS123" s="62"/>
    </row>
    <row r="124" spans="2:45">
      <c r="B124" s="61">
        <v>7</v>
      </c>
      <c r="C124" s="62">
        <v>45183</v>
      </c>
      <c r="D124" s="61" t="s">
        <v>60</v>
      </c>
      <c r="E124" s="61" t="s">
        <v>61</v>
      </c>
      <c r="F124" s="61" t="s">
        <v>52</v>
      </c>
      <c r="G124" s="61">
        <v>0.125</v>
      </c>
      <c r="H124" s="61" t="s">
        <v>62</v>
      </c>
      <c r="I124" s="67">
        <v>15458789</v>
      </c>
      <c r="J124" s="62">
        <v>45007</v>
      </c>
      <c r="K124" s="62">
        <v>45191</v>
      </c>
      <c r="L124" s="62">
        <v>45364</v>
      </c>
      <c r="M124" s="61">
        <v>1</v>
      </c>
      <c r="N124" s="61">
        <v>4.3479999999999998E-2</v>
      </c>
      <c r="O124" s="61">
        <v>6.25E-2</v>
      </c>
      <c r="P124" s="61"/>
      <c r="Q124" s="61">
        <v>-8</v>
      </c>
      <c r="R124" s="61">
        <v>-4.3E-3</v>
      </c>
      <c r="S124" s="61">
        <v>97.483999999999995</v>
      </c>
      <c r="T124" s="61">
        <v>154.15299999999999</v>
      </c>
      <c r="U124" s="61"/>
      <c r="V124" s="61">
        <v>5.5217400000000003</v>
      </c>
      <c r="W124" s="61">
        <v>0.49</v>
      </c>
      <c r="X124" s="61">
        <v>0.44</v>
      </c>
      <c r="Y124" s="61">
        <v>0.5</v>
      </c>
      <c r="Z124" s="61">
        <v>0.53</v>
      </c>
      <c r="AA124" s="61">
        <v>23830187172.099998</v>
      </c>
      <c r="AB124" s="61">
        <v>237.42</v>
      </c>
      <c r="AC124" s="74">
        <v>45108</v>
      </c>
      <c r="AD124" s="61">
        <v>375.44650000000001</v>
      </c>
      <c r="AE124" s="62">
        <v>45154</v>
      </c>
      <c r="AF124" s="61">
        <v>1.581</v>
      </c>
      <c r="AG124" s="61"/>
      <c r="AH124" s="61"/>
      <c r="AI124" s="61">
        <v>7.53</v>
      </c>
      <c r="AJ124" s="61">
        <v>4.28</v>
      </c>
      <c r="AK124" s="61">
        <v>5.5</v>
      </c>
      <c r="AL124" s="61">
        <v>30.36</v>
      </c>
      <c r="AM124" s="61">
        <v>32.94</v>
      </c>
      <c r="AN124" s="61">
        <v>5.49</v>
      </c>
      <c r="AO124" s="61">
        <v>5.49</v>
      </c>
      <c r="AP124" s="61">
        <v>5.49</v>
      </c>
      <c r="AQ124" s="61">
        <v>5.49</v>
      </c>
      <c r="AR124" s="61" t="s">
        <v>183</v>
      </c>
      <c r="AS124" s="62"/>
    </row>
    <row r="125" spans="2:45">
      <c r="B125" s="61">
        <v>7</v>
      </c>
      <c r="C125" s="62">
        <v>45183</v>
      </c>
      <c r="D125" s="61" t="s">
        <v>209</v>
      </c>
      <c r="E125" s="61" t="s">
        <v>210</v>
      </c>
      <c r="F125" s="61" t="s">
        <v>52</v>
      </c>
      <c r="G125" s="61">
        <v>0.625</v>
      </c>
      <c r="H125" s="61" t="s">
        <v>211</v>
      </c>
      <c r="I125" s="67">
        <v>8000000</v>
      </c>
      <c r="J125" s="62">
        <v>45043</v>
      </c>
      <c r="K125" s="62">
        <v>45191</v>
      </c>
      <c r="L125" s="62">
        <v>45364</v>
      </c>
      <c r="M125" s="61">
        <v>1</v>
      </c>
      <c r="N125" s="61">
        <v>4.3479999999999998E-2</v>
      </c>
      <c r="O125" s="61">
        <v>0.3125</v>
      </c>
      <c r="P125" s="61"/>
      <c r="Q125" s="61">
        <v>-8</v>
      </c>
      <c r="R125" s="61">
        <v>-1.4019999999999999E-2</v>
      </c>
      <c r="S125" s="61">
        <v>88.86</v>
      </c>
      <c r="T125" s="61">
        <v>91.655699999999996</v>
      </c>
      <c r="U125" s="61"/>
      <c r="V125" s="61">
        <v>21.521740000000001</v>
      </c>
      <c r="W125" s="61">
        <v>1.19</v>
      </c>
      <c r="X125" s="61">
        <v>1.17</v>
      </c>
      <c r="Y125" s="61">
        <v>1.19</v>
      </c>
      <c r="Z125" s="61">
        <v>1.2</v>
      </c>
      <c r="AA125" s="61">
        <v>7332458929.8999996</v>
      </c>
      <c r="AB125" s="61">
        <v>363.94</v>
      </c>
      <c r="AC125" s="74">
        <v>45108</v>
      </c>
      <c r="AD125" s="61">
        <v>375.44779999999997</v>
      </c>
      <c r="AE125" s="62">
        <v>45154</v>
      </c>
      <c r="AF125" s="61">
        <v>1.032</v>
      </c>
      <c r="AG125" s="61"/>
      <c r="AH125" s="61"/>
      <c r="AI125" s="61">
        <v>2.3199999999999998</v>
      </c>
      <c r="AJ125" s="61">
        <v>1.32</v>
      </c>
      <c r="AK125" s="61">
        <v>20.07</v>
      </c>
      <c r="AL125" s="61">
        <v>421.68</v>
      </c>
      <c r="AM125" s="61">
        <v>426.59</v>
      </c>
      <c r="AN125" s="61">
        <v>19.95</v>
      </c>
      <c r="AO125" s="61">
        <v>19.95</v>
      </c>
      <c r="AP125" s="61">
        <v>19.95</v>
      </c>
      <c r="AQ125" s="61">
        <v>19.96</v>
      </c>
      <c r="AR125" s="61" t="s">
        <v>183</v>
      </c>
      <c r="AS125" s="62"/>
    </row>
    <row r="126" spans="2:45">
      <c r="B126" s="61">
        <v>7</v>
      </c>
      <c r="C126" s="62">
        <v>45183</v>
      </c>
      <c r="D126" s="61" t="s">
        <v>85</v>
      </c>
      <c r="E126" s="61" t="s">
        <v>86</v>
      </c>
      <c r="F126" s="61" t="s">
        <v>52</v>
      </c>
      <c r="G126" s="61">
        <v>0.125</v>
      </c>
      <c r="H126" s="61" t="s">
        <v>87</v>
      </c>
      <c r="I126" s="67">
        <v>15725522</v>
      </c>
      <c r="J126" s="62">
        <v>45007</v>
      </c>
      <c r="K126" s="62">
        <v>45191</v>
      </c>
      <c r="L126" s="62">
        <v>45364</v>
      </c>
      <c r="M126" s="61">
        <v>1</v>
      </c>
      <c r="N126" s="61">
        <v>4.3479999999999998E-2</v>
      </c>
      <c r="O126" s="61">
        <v>6.25E-2</v>
      </c>
      <c r="P126" s="61"/>
      <c r="Q126" s="61">
        <v>-8</v>
      </c>
      <c r="R126" s="61">
        <v>-4.2100000000000002E-3</v>
      </c>
      <c r="S126" s="61">
        <v>80.73</v>
      </c>
      <c r="T126" s="61">
        <v>125.0248</v>
      </c>
      <c r="U126" s="61"/>
      <c r="V126" s="61">
        <v>20.521740000000001</v>
      </c>
      <c r="W126" s="61">
        <v>1.1599999999999999</v>
      </c>
      <c r="X126" s="61">
        <v>1.1499999999999999</v>
      </c>
      <c r="Y126" s="61">
        <v>1.1599999999999999</v>
      </c>
      <c r="Z126" s="61">
        <v>1.17</v>
      </c>
      <c r="AA126" s="61">
        <v>19660796830</v>
      </c>
      <c r="AB126" s="61">
        <v>242.42259999999999</v>
      </c>
      <c r="AC126" s="74">
        <v>45108</v>
      </c>
      <c r="AD126" s="61">
        <v>375.44709999999998</v>
      </c>
      <c r="AE126" s="62">
        <v>45154</v>
      </c>
      <c r="AF126" s="61">
        <v>1.5489999999999999</v>
      </c>
      <c r="AG126" s="61"/>
      <c r="AH126" s="61"/>
      <c r="AI126" s="61">
        <v>6.22</v>
      </c>
      <c r="AJ126" s="61">
        <v>3.53</v>
      </c>
      <c r="AK126" s="61">
        <v>20.23</v>
      </c>
      <c r="AL126" s="61">
        <v>413.18</v>
      </c>
      <c r="AM126" s="61">
        <v>418.39</v>
      </c>
      <c r="AN126" s="61">
        <v>20.11</v>
      </c>
      <c r="AO126" s="61">
        <v>20.11</v>
      </c>
      <c r="AP126" s="61">
        <v>20.11</v>
      </c>
      <c r="AQ126" s="61">
        <v>20.12</v>
      </c>
      <c r="AR126" s="61" t="s">
        <v>183</v>
      </c>
      <c r="AS126" s="62"/>
    </row>
    <row r="127" spans="2:45">
      <c r="B127" s="61">
        <v>8</v>
      </c>
      <c r="C127" s="62">
        <v>45183</v>
      </c>
      <c r="D127" s="61" t="s">
        <v>115</v>
      </c>
      <c r="E127" s="61" t="s">
        <v>116</v>
      </c>
      <c r="F127" s="61" t="s">
        <v>52</v>
      </c>
      <c r="G127" s="61">
        <v>0.125</v>
      </c>
      <c r="H127" s="61" t="s">
        <v>117</v>
      </c>
      <c r="I127" s="67">
        <v>12600000</v>
      </c>
      <c r="J127" s="62">
        <v>45007</v>
      </c>
      <c r="K127" s="62">
        <v>45191</v>
      </c>
      <c r="L127" s="62">
        <v>45364</v>
      </c>
      <c r="M127" s="61">
        <v>1</v>
      </c>
      <c r="N127" s="61">
        <v>4.3479999999999998E-2</v>
      </c>
      <c r="O127" s="61">
        <v>6.25E-2</v>
      </c>
      <c r="P127" s="61"/>
      <c r="Q127" s="61">
        <v>-8</v>
      </c>
      <c r="R127" s="61">
        <v>-4.0899999999999999E-3</v>
      </c>
      <c r="S127" s="61">
        <v>69.27</v>
      </c>
      <c r="T127" s="61">
        <v>104.14960000000001</v>
      </c>
      <c r="U127" s="61"/>
      <c r="V127" s="61">
        <v>44.521740000000001</v>
      </c>
      <c r="W127" s="61">
        <v>0.96</v>
      </c>
      <c r="X127" s="61">
        <v>0.96</v>
      </c>
      <c r="Y127" s="61">
        <v>0.97</v>
      </c>
      <c r="Z127" s="61">
        <v>0.97</v>
      </c>
      <c r="AA127" s="61">
        <v>13122848776.5</v>
      </c>
      <c r="AB127" s="61">
        <v>249.7</v>
      </c>
      <c r="AC127" s="74">
        <v>45108</v>
      </c>
      <c r="AD127" s="61">
        <v>375.44639999999998</v>
      </c>
      <c r="AE127" s="62">
        <v>45154</v>
      </c>
      <c r="AF127" s="61">
        <v>1.504</v>
      </c>
      <c r="AG127" s="61"/>
      <c r="AH127" s="61"/>
      <c r="AI127" s="61">
        <v>10.89</v>
      </c>
      <c r="AJ127" s="61">
        <v>2.36</v>
      </c>
      <c r="AK127" s="61">
        <v>42.99</v>
      </c>
      <c r="AL127" s="61">
        <v>1892.64</v>
      </c>
      <c r="AM127" s="61">
        <v>1895.69</v>
      </c>
      <c r="AN127" s="61">
        <v>42.78</v>
      </c>
      <c r="AO127" s="61">
        <v>42.79</v>
      </c>
      <c r="AP127" s="61">
        <v>42.79</v>
      </c>
      <c r="AQ127" s="61">
        <v>42.79</v>
      </c>
      <c r="AR127" s="61" t="s">
        <v>183</v>
      </c>
      <c r="AS127" s="62"/>
    </row>
    <row r="128" spans="2:45">
      <c r="B128" s="61">
        <v>8</v>
      </c>
      <c r="C128" s="62">
        <v>45183</v>
      </c>
      <c r="D128" s="61" t="s">
        <v>194</v>
      </c>
      <c r="E128" s="61" t="s">
        <v>195</v>
      </c>
      <c r="F128" s="61" t="s">
        <v>52</v>
      </c>
      <c r="G128" s="61">
        <v>0.125</v>
      </c>
      <c r="H128" s="61" t="s">
        <v>196</v>
      </c>
      <c r="I128" s="67">
        <v>4400000</v>
      </c>
      <c r="J128" s="62">
        <v>45007</v>
      </c>
      <c r="K128" s="62">
        <v>45191</v>
      </c>
      <c r="L128" s="62">
        <v>45364</v>
      </c>
      <c r="M128" s="61">
        <v>1</v>
      </c>
      <c r="N128" s="61">
        <v>4.3479999999999998E-2</v>
      </c>
      <c r="O128" s="61">
        <v>6.25E-2</v>
      </c>
      <c r="P128" s="61"/>
      <c r="Q128" s="61">
        <v>-8</v>
      </c>
      <c r="R128" s="61">
        <v>-3.31E-3</v>
      </c>
      <c r="S128" s="61">
        <v>73.099999999999994</v>
      </c>
      <c r="T128" s="61">
        <v>89.012</v>
      </c>
      <c r="U128" s="61"/>
      <c r="V128" s="61">
        <v>49.521740000000001</v>
      </c>
      <c r="W128" s="61">
        <v>0.77</v>
      </c>
      <c r="X128" s="61">
        <v>0.76</v>
      </c>
      <c r="Y128" s="61">
        <v>0.77</v>
      </c>
      <c r="Z128" s="61">
        <v>0.77</v>
      </c>
      <c r="AA128" s="61">
        <v>3916529011.3000002</v>
      </c>
      <c r="AB128" s="61">
        <v>308.32</v>
      </c>
      <c r="AC128" s="74">
        <v>45108</v>
      </c>
      <c r="AD128" s="61">
        <v>375.44740000000002</v>
      </c>
      <c r="AE128" s="62">
        <v>45154</v>
      </c>
      <c r="AF128" s="61">
        <v>1.218</v>
      </c>
      <c r="AG128" s="61"/>
      <c r="AH128" s="61"/>
      <c r="AI128" s="61">
        <v>3.25</v>
      </c>
      <c r="AJ128" s="61">
        <v>0.7</v>
      </c>
      <c r="AK128" s="61">
        <v>47.7</v>
      </c>
      <c r="AL128" s="61">
        <v>2333.48</v>
      </c>
      <c r="AM128" s="61">
        <v>2339.1799999999998</v>
      </c>
      <c r="AN128" s="61">
        <v>47.51</v>
      </c>
      <c r="AO128" s="61">
        <v>47.52</v>
      </c>
      <c r="AP128" s="61">
        <v>47.52</v>
      </c>
      <c r="AQ128" s="61">
        <v>47.52</v>
      </c>
      <c r="AR128" s="61" t="s">
        <v>183</v>
      </c>
      <c r="AS128" s="62"/>
    </row>
    <row r="129" spans="2:45">
      <c r="B129" s="61">
        <v>8</v>
      </c>
      <c r="C129" s="62">
        <v>45183</v>
      </c>
      <c r="D129" s="61" t="s">
        <v>112</v>
      </c>
      <c r="E129" s="61" t="s">
        <v>113</v>
      </c>
      <c r="F129" s="61" t="s">
        <v>52</v>
      </c>
      <c r="G129" s="61">
        <v>0.125</v>
      </c>
      <c r="H129" s="61" t="s">
        <v>114</v>
      </c>
      <c r="I129" s="67">
        <v>8125000</v>
      </c>
      <c r="J129" s="62">
        <v>45068</v>
      </c>
      <c r="K129" s="62">
        <v>45252</v>
      </c>
      <c r="L129" s="62">
        <v>45243</v>
      </c>
      <c r="M129" s="61">
        <v>0</v>
      </c>
      <c r="N129" s="61">
        <v>0.375</v>
      </c>
      <c r="O129" s="61">
        <v>6.25E-2</v>
      </c>
      <c r="P129" s="61"/>
      <c r="Q129" s="61">
        <v>115</v>
      </c>
      <c r="R129" s="61">
        <v>5.6309999999999999E-2</v>
      </c>
      <c r="S129" s="61">
        <v>69.599999999999994</v>
      </c>
      <c r="T129" s="61">
        <v>100.3931</v>
      </c>
      <c r="U129" s="61"/>
      <c r="V129" s="61">
        <v>42.1875</v>
      </c>
      <c r="W129" s="61">
        <v>1</v>
      </c>
      <c r="X129" s="61">
        <v>0.99</v>
      </c>
      <c r="Y129" s="61">
        <v>1</v>
      </c>
      <c r="Z129" s="61">
        <v>1</v>
      </c>
      <c r="AA129" s="61">
        <v>8156936553.5</v>
      </c>
      <c r="AB129" s="61">
        <v>260.43450000000001</v>
      </c>
      <c r="AC129" s="74">
        <v>45108</v>
      </c>
      <c r="AD129" s="61">
        <v>375.44760000000002</v>
      </c>
      <c r="AE129" s="62">
        <v>45154</v>
      </c>
      <c r="AF129" s="61">
        <v>1.4419999999999999</v>
      </c>
      <c r="AG129" s="61"/>
      <c r="AH129" s="61"/>
      <c r="AI129" s="61">
        <v>6.77</v>
      </c>
      <c r="AJ129" s="61">
        <v>1.46</v>
      </c>
      <c r="AK129" s="61">
        <v>40.79</v>
      </c>
      <c r="AL129" s="61">
        <v>1702.76</v>
      </c>
      <c r="AM129" s="61">
        <v>1705.98</v>
      </c>
      <c r="AN129" s="61">
        <v>40.590000000000003</v>
      </c>
      <c r="AO129" s="61">
        <v>40.590000000000003</v>
      </c>
      <c r="AP129" s="61">
        <v>40.590000000000003</v>
      </c>
      <c r="AQ129" s="61">
        <v>40.6</v>
      </c>
      <c r="AR129" s="61" t="s">
        <v>183</v>
      </c>
      <c r="AS129" s="62"/>
    </row>
    <row r="130" spans="2:45">
      <c r="B130" s="61">
        <v>8</v>
      </c>
      <c r="C130" s="62">
        <v>45183</v>
      </c>
      <c r="D130" s="61" t="s">
        <v>94</v>
      </c>
      <c r="E130" s="61" t="s">
        <v>95</v>
      </c>
      <c r="F130" s="61" t="s">
        <v>52</v>
      </c>
      <c r="G130" s="61">
        <v>0.5</v>
      </c>
      <c r="H130" s="61" t="s">
        <v>96</v>
      </c>
      <c r="I130" s="67">
        <v>12221183</v>
      </c>
      <c r="J130" s="62">
        <v>45007</v>
      </c>
      <c r="K130" s="62">
        <v>45191</v>
      </c>
      <c r="L130" s="62">
        <v>45364</v>
      </c>
      <c r="M130" s="61">
        <v>1</v>
      </c>
      <c r="N130" s="61">
        <v>4.3479999999999998E-2</v>
      </c>
      <c r="O130" s="61">
        <v>0.25</v>
      </c>
      <c r="P130" s="61"/>
      <c r="Q130" s="61">
        <v>-8</v>
      </c>
      <c r="R130" s="61">
        <v>-1.9120000000000002E-2</v>
      </c>
      <c r="S130" s="61">
        <v>83.17</v>
      </c>
      <c r="T130" s="61">
        <v>146.30680000000001</v>
      </c>
      <c r="U130" s="61"/>
      <c r="V130" s="61">
        <v>26.521740000000001</v>
      </c>
      <c r="W130" s="61">
        <v>1.22</v>
      </c>
      <c r="X130" s="61">
        <v>1.21</v>
      </c>
      <c r="Y130" s="61">
        <v>1.23</v>
      </c>
      <c r="Z130" s="61">
        <v>1.23</v>
      </c>
      <c r="AA130" s="61">
        <v>17880427601.700001</v>
      </c>
      <c r="AB130" s="61">
        <v>213.4</v>
      </c>
      <c r="AC130" s="74">
        <v>45108</v>
      </c>
      <c r="AD130" s="61">
        <v>375.44740000000002</v>
      </c>
      <c r="AE130" s="62">
        <v>45154</v>
      </c>
      <c r="AF130" s="61">
        <v>1.7589999999999999</v>
      </c>
      <c r="AG130" s="61"/>
      <c r="AH130" s="61"/>
      <c r="AI130" s="61">
        <v>14.83</v>
      </c>
      <c r="AJ130" s="61">
        <v>3.21</v>
      </c>
      <c r="AK130" s="61">
        <v>24.67</v>
      </c>
      <c r="AL130" s="61">
        <v>638.4</v>
      </c>
      <c r="AM130" s="61">
        <v>642.78</v>
      </c>
      <c r="AN130" s="61">
        <v>24.52</v>
      </c>
      <c r="AO130" s="61">
        <v>24.52</v>
      </c>
      <c r="AP130" s="61">
        <v>24.52</v>
      </c>
      <c r="AQ130" s="61">
        <v>24.53</v>
      </c>
      <c r="AR130" s="61" t="s">
        <v>183</v>
      </c>
      <c r="AS130" s="62"/>
    </row>
    <row r="131" spans="2:45">
      <c r="B131" s="61">
        <v>8</v>
      </c>
      <c r="C131" s="62">
        <v>45183</v>
      </c>
      <c r="D131" s="61" t="s">
        <v>203</v>
      </c>
      <c r="E131" s="61" t="s">
        <v>204</v>
      </c>
      <c r="F131" s="61" t="s">
        <v>52</v>
      </c>
      <c r="G131" s="61">
        <v>0.125</v>
      </c>
      <c r="H131" s="61" t="s">
        <v>205</v>
      </c>
      <c r="I131" s="67">
        <v>9035399</v>
      </c>
      <c r="J131" s="62">
        <v>45007</v>
      </c>
      <c r="K131" s="62">
        <v>45191</v>
      </c>
      <c r="L131" s="62">
        <v>45364</v>
      </c>
      <c r="M131" s="61">
        <v>1</v>
      </c>
      <c r="N131" s="61">
        <v>4.3479999999999998E-2</v>
      </c>
      <c r="O131" s="61">
        <v>6.25E-2</v>
      </c>
      <c r="P131" s="61"/>
      <c r="Q131" s="61">
        <v>-8</v>
      </c>
      <c r="R131" s="61">
        <v>-3.47E-3</v>
      </c>
      <c r="S131" s="61">
        <v>73.98</v>
      </c>
      <c r="T131" s="61">
        <v>94.435699999999997</v>
      </c>
      <c r="U131" s="61"/>
      <c r="V131" s="61">
        <v>27.521740000000001</v>
      </c>
      <c r="W131" s="61">
        <v>1.22</v>
      </c>
      <c r="X131" s="61">
        <v>1.21</v>
      </c>
      <c r="Y131" s="61">
        <v>1.23</v>
      </c>
      <c r="Z131" s="61">
        <v>1.23</v>
      </c>
      <c r="AA131" s="61">
        <v>8532642303.8000002</v>
      </c>
      <c r="AB131" s="61">
        <v>294.11070000000001</v>
      </c>
      <c r="AC131" s="74">
        <v>45108</v>
      </c>
      <c r="AD131" s="61">
        <v>375.447</v>
      </c>
      <c r="AE131" s="62">
        <v>45154</v>
      </c>
      <c r="AF131" s="61">
        <v>1.2769999999999999</v>
      </c>
      <c r="AG131" s="61"/>
      <c r="AH131" s="61"/>
      <c r="AI131" s="61">
        <v>7.08</v>
      </c>
      <c r="AJ131" s="61">
        <v>1.53</v>
      </c>
      <c r="AK131" s="61">
        <v>26.96</v>
      </c>
      <c r="AL131" s="61">
        <v>737.11</v>
      </c>
      <c r="AM131" s="61">
        <v>741.42</v>
      </c>
      <c r="AN131" s="61">
        <v>26.8</v>
      </c>
      <c r="AO131" s="61">
        <v>26.8</v>
      </c>
      <c r="AP131" s="61">
        <v>26.8</v>
      </c>
      <c r="AQ131" s="61">
        <v>26.8</v>
      </c>
      <c r="AR131" s="61" t="s">
        <v>183</v>
      </c>
      <c r="AS131" s="62"/>
    </row>
    <row r="132" spans="2:45">
      <c r="B132" s="61">
        <v>8</v>
      </c>
      <c r="C132" s="62">
        <v>45183</v>
      </c>
      <c r="D132" s="61" t="s">
        <v>100</v>
      </c>
      <c r="E132" s="61" t="s">
        <v>101</v>
      </c>
      <c r="F132" s="61" t="s">
        <v>52</v>
      </c>
      <c r="G132" s="61">
        <v>1.25</v>
      </c>
      <c r="H132" s="61" t="s">
        <v>102</v>
      </c>
      <c r="I132" s="67">
        <v>10169196</v>
      </c>
      <c r="J132" s="62">
        <v>45068</v>
      </c>
      <c r="K132" s="62">
        <v>45252</v>
      </c>
      <c r="L132" s="62">
        <v>45243</v>
      </c>
      <c r="M132" s="61">
        <v>0</v>
      </c>
      <c r="N132" s="61">
        <v>0.375</v>
      </c>
      <c r="O132" s="61">
        <v>0.625</v>
      </c>
      <c r="P132" s="61"/>
      <c r="Q132" s="61">
        <v>115</v>
      </c>
      <c r="R132" s="61">
        <v>0.76305000000000001</v>
      </c>
      <c r="S132" s="61">
        <v>101.56</v>
      </c>
      <c r="T132" s="61">
        <v>199.1524</v>
      </c>
      <c r="U132" s="61"/>
      <c r="V132" s="61">
        <v>32.1875</v>
      </c>
      <c r="W132" s="61">
        <v>1.17</v>
      </c>
      <c r="X132" s="61">
        <v>1.1599999999999999</v>
      </c>
      <c r="Y132" s="61">
        <v>1.17</v>
      </c>
      <c r="Z132" s="61">
        <v>1.18</v>
      </c>
      <c r="AA132" s="61">
        <v>20252196866.900002</v>
      </c>
      <c r="AB132" s="61">
        <v>192.2</v>
      </c>
      <c r="AC132" s="74">
        <v>45108</v>
      </c>
      <c r="AD132" s="61">
        <v>375.44729999999998</v>
      </c>
      <c r="AE132" s="62">
        <v>45154</v>
      </c>
      <c r="AF132" s="61">
        <v>1.9530000000000001</v>
      </c>
      <c r="AG132" s="61"/>
      <c r="AH132" s="61"/>
      <c r="AI132" s="61">
        <v>16.8</v>
      </c>
      <c r="AJ132" s="61">
        <v>3.64</v>
      </c>
      <c r="AK132" s="61">
        <v>26.56</v>
      </c>
      <c r="AL132" s="61">
        <v>798.53</v>
      </c>
      <c r="AM132" s="61">
        <v>802.32</v>
      </c>
      <c r="AN132" s="61">
        <v>26.41</v>
      </c>
      <c r="AO132" s="61">
        <v>26.41</v>
      </c>
      <c r="AP132" s="61">
        <v>26.41</v>
      </c>
      <c r="AQ132" s="61">
        <v>26.42</v>
      </c>
      <c r="AR132" s="61" t="s">
        <v>183</v>
      </c>
      <c r="AS132" s="62"/>
    </row>
    <row r="133" spans="2:45">
      <c r="B133" s="61">
        <v>8</v>
      </c>
      <c r="C133" s="62">
        <v>45183</v>
      </c>
      <c r="D133" s="61" t="s">
        <v>106</v>
      </c>
      <c r="E133" s="61" t="s">
        <v>107</v>
      </c>
      <c r="F133" s="61" t="s">
        <v>52</v>
      </c>
      <c r="G133" s="61">
        <v>0.125</v>
      </c>
      <c r="H133" s="61" t="s">
        <v>108</v>
      </c>
      <c r="I133" s="67">
        <v>10953298</v>
      </c>
      <c r="J133" s="62">
        <v>45007</v>
      </c>
      <c r="K133" s="62">
        <v>45191</v>
      </c>
      <c r="L133" s="62">
        <v>45364</v>
      </c>
      <c r="M133" s="61">
        <v>1</v>
      </c>
      <c r="N133" s="61">
        <v>4.3479999999999998E-2</v>
      </c>
      <c r="O133" s="61">
        <v>6.25E-2</v>
      </c>
      <c r="P133" s="61"/>
      <c r="Q133" s="61">
        <v>-8</v>
      </c>
      <c r="R133" s="61">
        <v>-3.9899999999999996E-3</v>
      </c>
      <c r="S133" s="61">
        <v>70.709999999999994</v>
      </c>
      <c r="T133" s="61">
        <v>103.74460000000001</v>
      </c>
      <c r="U133" s="61"/>
      <c r="V133" s="61">
        <v>34.521740000000001</v>
      </c>
      <c r="W133" s="61">
        <v>1.1399999999999999</v>
      </c>
      <c r="X133" s="61">
        <v>1.1299999999999999</v>
      </c>
      <c r="Y133" s="61">
        <v>1.1399999999999999</v>
      </c>
      <c r="Z133" s="61">
        <v>1.1499999999999999</v>
      </c>
      <c r="AA133" s="61">
        <v>11363450085.200001</v>
      </c>
      <c r="AB133" s="61">
        <v>255.8871</v>
      </c>
      <c r="AC133" s="74">
        <v>45108</v>
      </c>
      <c r="AD133" s="61">
        <v>375.44779999999997</v>
      </c>
      <c r="AE133" s="62">
        <v>45154</v>
      </c>
      <c r="AF133" s="61">
        <v>1.4670000000000001</v>
      </c>
      <c r="AG133" s="61"/>
      <c r="AH133" s="61"/>
      <c r="AI133" s="61">
        <v>9.43</v>
      </c>
      <c r="AJ133" s="61">
        <v>2.04</v>
      </c>
      <c r="AK133" s="61">
        <v>33.61</v>
      </c>
      <c r="AL133" s="61">
        <v>1150.45</v>
      </c>
      <c r="AM133" s="61">
        <v>1153.99</v>
      </c>
      <c r="AN133" s="61">
        <v>33.42</v>
      </c>
      <c r="AO133" s="61">
        <v>33.42</v>
      </c>
      <c r="AP133" s="61">
        <v>33.42</v>
      </c>
      <c r="AQ133" s="61">
        <v>33.43</v>
      </c>
      <c r="AR133" s="61" t="s">
        <v>183</v>
      </c>
      <c r="AS133" s="62"/>
    </row>
    <row r="134" spans="2:45">
      <c r="B134" s="61">
        <v>8</v>
      </c>
      <c r="C134" s="62">
        <v>45183</v>
      </c>
      <c r="D134" s="61" t="s">
        <v>97</v>
      </c>
      <c r="E134" s="61" t="s">
        <v>98</v>
      </c>
      <c r="F134" s="61" t="s">
        <v>52</v>
      </c>
      <c r="G134" s="61">
        <v>0.25</v>
      </c>
      <c r="H134" s="61" t="s">
        <v>99</v>
      </c>
      <c r="I134" s="67">
        <v>12366020</v>
      </c>
      <c r="J134" s="62">
        <v>45007</v>
      </c>
      <c r="K134" s="62">
        <v>45191</v>
      </c>
      <c r="L134" s="62">
        <v>45364</v>
      </c>
      <c r="M134" s="61">
        <v>1</v>
      </c>
      <c r="N134" s="61">
        <v>4.3479999999999998E-2</v>
      </c>
      <c r="O134" s="61">
        <v>0.125</v>
      </c>
      <c r="P134" s="61"/>
      <c r="Q134" s="61">
        <v>-8</v>
      </c>
      <c r="R134" s="61">
        <v>-8.43E-3</v>
      </c>
      <c r="S134" s="61">
        <v>76.52</v>
      </c>
      <c r="T134" s="61">
        <v>118.6825</v>
      </c>
      <c r="U134" s="61"/>
      <c r="V134" s="61">
        <v>28.521740000000001</v>
      </c>
      <c r="W134" s="61">
        <v>1.21</v>
      </c>
      <c r="X134" s="61">
        <v>1.2</v>
      </c>
      <c r="Y134" s="61">
        <v>1.21</v>
      </c>
      <c r="Z134" s="61">
        <v>1.22</v>
      </c>
      <c r="AA134" s="61">
        <v>14676302583.5</v>
      </c>
      <c r="AB134" s="61">
        <v>242.05</v>
      </c>
      <c r="AC134" s="74">
        <v>45108</v>
      </c>
      <c r="AD134" s="61">
        <v>375.44619999999998</v>
      </c>
      <c r="AE134" s="62">
        <v>45154</v>
      </c>
      <c r="AF134" s="61">
        <v>1.5509999999999999</v>
      </c>
      <c r="AG134" s="61"/>
      <c r="AH134" s="61"/>
      <c r="AI134" s="61">
        <v>12.18</v>
      </c>
      <c r="AJ134" s="61">
        <v>2.64</v>
      </c>
      <c r="AK134" s="61">
        <v>27.36</v>
      </c>
      <c r="AL134" s="61">
        <v>769.81</v>
      </c>
      <c r="AM134" s="61">
        <v>774.05</v>
      </c>
      <c r="AN134" s="61">
        <v>27.2</v>
      </c>
      <c r="AO134" s="61">
        <v>27.2</v>
      </c>
      <c r="AP134" s="61">
        <v>27.2</v>
      </c>
      <c r="AQ134" s="61">
        <v>27.2</v>
      </c>
      <c r="AR134" s="61" t="s">
        <v>183</v>
      </c>
      <c r="AS134" s="62"/>
    </row>
    <row r="135" spans="2:45">
      <c r="B135" s="61">
        <v>8</v>
      </c>
      <c r="C135" s="62">
        <v>45183</v>
      </c>
      <c r="D135" s="61" t="s">
        <v>109</v>
      </c>
      <c r="E135" s="61" t="s">
        <v>110</v>
      </c>
      <c r="F135" s="61" t="s">
        <v>52</v>
      </c>
      <c r="G135" s="61">
        <v>0.375</v>
      </c>
      <c r="H135" s="61" t="s">
        <v>111</v>
      </c>
      <c r="I135" s="67">
        <v>12479737</v>
      </c>
      <c r="J135" s="62">
        <v>45007</v>
      </c>
      <c r="K135" s="62">
        <v>45191</v>
      </c>
      <c r="L135" s="62">
        <v>45364</v>
      </c>
      <c r="M135" s="61">
        <v>1</v>
      </c>
      <c r="N135" s="61">
        <v>4.3479999999999998E-2</v>
      </c>
      <c r="O135" s="61">
        <v>0.1875</v>
      </c>
      <c r="P135" s="61"/>
      <c r="Q135" s="61">
        <v>-8</v>
      </c>
      <c r="R135" s="61">
        <v>-1.298E-2</v>
      </c>
      <c r="S135" s="61">
        <v>77.44</v>
      </c>
      <c r="T135" s="61">
        <v>123.27379999999999</v>
      </c>
      <c r="U135" s="61"/>
      <c r="V135" s="61">
        <v>38.521740000000001</v>
      </c>
      <c r="W135" s="61">
        <v>1.08</v>
      </c>
      <c r="X135" s="61">
        <v>1.07</v>
      </c>
      <c r="Y135" s="61">
        <v>1.08</v>
      </c>
      <c r="Z135" s="61">
        <v>1.08</v>
      </c>
      <c r="AA135" s="61">
        <v>15384249112</v>
      </c>
      <c r="AB135" s="61">
        <v>235.82900000000001</v>
      </c>
      <c r="AC135" s="74">
        <v>45108</v>
      </c>
      <c r="AD135" s="61">
        <v>375.44690000000003</v>
      </c>
      <c r="AE135" s="62">
        <v>45154</v>
      </c>
      <c r="AF135" s="61">
        <v>1.5920000000000001</v>
      </c>
      <c r="AG135" s="61"/>
      <c r="AH135" s="61"/>
      <c r="AI135" s="61">
        <v>12.76</v>
      </c>
      <c r="AJ135" s="61">
        <v>2.76</v>
      </c>
      <c r="AK135" s="61">
        <v>35.44</v>
      </c>
      <c r="AL135" s="61">
        <v>1327.74</v>
      </c>
      <c r="AM135" s="61">
        <v>1330.98</v>
      </c>
      <c r="AN135" s="61">
        <v>35.25</v>
      </c>
      <c r="AO135" s="61">
        <v>35.25</v>
      </c>
      <c r="AP135" s="61">
        <v>35.26</v>
      </c>
      <c r="AQ135" s="61">
        <v>35.26</v>
      </c>
      <c r="AR135" s="61" t="s">
        <v>183</v>
      </c>
      <c r="AS135" s="62"/>
    </row>
    <row r="136" spans="2:45">
      <c r="B136" s="61">
        <v>8</v>
      </c>
      <c r="C136" s="62">
        <v>45183</v>
      </c>
      <c r="D136" s="61" t="s">
        <v>103</v>
      </c>
      <c r="E136" s="61" t="s">
        <v>104</v>
      </c>
      <c r="F136" s="61" t="s">
        <v>52</v>
      </c>
      <c r="G136" s="61">
        <v>0.125</v>
      </c>
      <c r="H136" s="61" t="s">
        <v>105</v>
      </c>
      <c r="I136" s="67">
        <v>7146605</v>
      </c>
      <c r="J136" s="62">
        <v>45068</v>
      </c>
      <c r="K136" s="62">
        <v>45252</v>
      </c>
      <c r="L136" s="62">
        <v>45243</v>
      </c>
      <c r="M136" s="61">
        <v>0</v>
      </c>
      <c r="N136" s="61">
        <v>0.375</v>
      </c>
      <c r="O136" s="61">
        <v>6.25E-2</v>
      </c>
      <c r="P136" s="61"/>
      <c r="Q136" s="61">
        <v>115</v>
      </c>
      <c r="R136" s="61">
        <v>5.5370000000000003E-2</v>
      </c>
      <c r="S136" s="61">
        <v>71.540000000000006</v>
      </c>
      <c r="T136" s="61">
        <v>101.4562</v>
      </c>
      <c r="U136" s="61"/>
      <c r="V136" s="61">
        <v>33.1875</v>
      </c>
      <c r="W136" s="61">
        <v>1.1399999999999999</v>
      </c>
      <c r="X136" s="61">
        <v>1.1399999999999999</v>
      </c>
      <c r="Y136" s="61">
        <v>1.1499999999999999</v>
      </c>
      <c r="Z136" s="61">
        <v>1.1499999999999999</v>
      </c>
      <c r="AA136" s="61">
        <v>7250671231.5</v>
      </c>
      <c r="AB136" s="61">
        <v>264.88330000000002</v>
      </c>
      <c r="AC136" s="74">
        <v>45108</v>
      </c>
      <c r="AD136" s="61">
        <v>375.44560000000001</v>
      </c>
      <c r="AE136" s="62">
        <v>45154</v>
      </c>
      <c r="AF136" s="61">
        <v>1.417</v>
      </c>
      <c r="AG136" s="61"/>
      <c r="AH136" s="61"/>
      <c r="AI136" s="61">
        <v>6.02</v>
      </c>
      <c r="AJ136" s="61">
        <v>1.3</v>
      </c>
      <c r="AK136" s="61">
        <v>32.340000000000003</v>
      </c>
      <c r="AL136" s="61">
        <v>1064.3599999999999</v>
      </c>
      <c r="AM136" s="61">
        <v>1068.21</v>
      </c>
      <c r="AN136" s="61">
        <v>32.15</v>
      </c>
      <c r="AO136" s="61">
        <v>32.15</v>
      </c>
      <c r="AP136" s="61">
        <v>32.15</v>
      </c>
      <c r="AQ136" s="61">
        <v>32.159999999999997</v>
      </c>
      <c r="AR136" s="61" t="s">
        <v>183</v>
      </c>
      <c r="AS136" s="62"/>
    </row>
    <row r="137" spans="2:45">
      <c r="B137" s="61">
        <v>9</v>
      </c>
      <c r="C137" s="62">
        <v>45183</v>
      </c>
      <c r="D137" s="61" t="s">
        <v>115</v>
      </c>
      <c r="E137" s="61" t="s">
        <v>116</v>
      </c>
      <c r="F137" s="61" t="s">
        <v>52</v>
      </c>
      <c r="G137" s="61">
        <v>0.125</v>
      </c>
      <c r="H137" s="61" t="s">
        <v>117</v>
      </c>
      <c r="I137" s="67">
        <v>12600000</v>
      </c>
      <c r="J137" s="62">
        <v>45007</v>
      </c>
      <c r="K137" s="62">
        <v>45191</v>
      </c>
      <c r="L137" s="62">
        <v>45364</v>
      </c>
      <c r="M137" s="61">
        <v>1</v>
      </c>
      <c r="N137" s="61">
        <v>4.3479999999999998E-2</v>
      </c>
      <c r="O137" s="61">
        <v>6.25E-2</v>
      </c>
      <c r="P137" s="61"/>
      <c r="Q137" s="61">
        <v>-8</v>
      </c>
      <c r="R137" s="61">
        <v>-4.0899999999999999E-3</v>
      </c>
      <c r="S137" s="61">
        <v>69.27</v>
      </c>
      <c r="T137" s="61">
        <v>104.14960000000001</v>
      </c>
      <c r="U137" s="61"/>
      <c r="V137" s="61">
        <v>44.521740000000001</v>
      </c>
      <c r="W137" s="61">
        <v>0.96</v>
      </c>
      <c r="X137" s="61">
        <v>0.96</v>
      </c>
      <c r="Y137" s="61">
        <v>0.97</v>
      </c>
      <c r="Z137" s="61">
        <v>0.97</v>
      </c>
      <c r="AA137" s="61">
        <v>13122848776.5</v>
      </c>
      <c r="AB137" s="61">
        <v>249.7</v>
      </c>
      <c r="AC137" s="74">
        <v>45108</v>
      </c>
      <c r="AD137" s="61">
        <v>375.44639999999998</v>
      </c>
      <c r="AE137" s="62">
        <v>45154</v>
      </c>
      <c r="AF137" s="61">
        <v>1.504</v>
      </c>
      <c r="AG137" s="61"/>
      <c r="AH137" s="61"/>
      <c r="AI137" s="61">
        <v>3.7</v>
      </c>
      <c r="AJ137" s="61">
        <v>2.36</v>
      </c>
      <c r="AK137" s="61">
        <v>42.99</v>
      </c>
      <c r="AL137" s="61">
        <v>1892.64</v>
      </c>
      <c r="AM137" s="61">
        <v>1895.69</v>
      </c>
      <c r="AN137" s="61">
        <v>42.78</v>
      </c>
      <c r="AO137" s="61">
        <v>42.79</v>
      </c>
      <c r="AP137" s="61">
        <v>42.79</v>
      </c>
      <c r="AQ137" s="61">
        <v>42.79</v>
      </c>
      <c r="AR137" s="61" t="s">
        <v>183</v>
      </c>
      <c r="AS137" s="62"/>
    </row>
    <row r="138" spans="2:45">
      <c r="B138" s="61">
        <v>9</v>
      </c>
      <c r="C138" s="62">
        <v>45183</v>
      </c>
      <c r="D138" s="61" t="s">
        <v>188</v>
      </c>
      <c r="E138" s="61" t="s">
        <v>189</v>
      </c>
      <c r="F138" s="61" t="s">
        <v>52</v>
      </c>
      <c r="G138" s="61">
        <v>0.75</v>
      </c>
      <c r="H138" s="61" t="s">
        <v>190</v>
      </c>
      <c r="I138" s="67">
        <v>3530375</v>
      </c>
      <c r="J138" s="62">
        <v>45105</v>
      </c>
      <c r="K138" s="62">
        <v>45252</v>
      </c>
      <c r="L138" s="62">
        <v>45243</v>
      </c>
      <c r="M138" s="61">
        <v>0</v>
      </c>
      <c r="N138" s="61">
        <v>0.375</v>
      </c>
      <c r="O138" s="61">
        <v>0.375</v>
      </c>
      <c r="P138" s="61"/>
      <c r="Q138" s="61">
        <v>78</v>
      </c>
      <c r="R138" s="61">
        <v>0.16034000000000001</v>
      </c>
      <c r="S138" s="61">
        <v>101.57</v>
      </c>
      <c r="T138" s="61">
        <v>102.6049</v>
      </c>
      <c r="U138" s="61"/>
      <c r="V138" s="61">
        <v>10.1875</v>
      </c>
      <c r="W138" s="61">
        <v>0.53</v>
      </c>
      <c r="X138" s="61">
        <v>0.51</v>
      </c>
      <c r="Y138" s="61">
        <v>0.54</v>
      </c>
      <c r="Z138" s="61">
        <v>0.56000000000000005</v>
      </c>
      <c r="AA138" s="61">
        <v>3622336107.4000001</v>
      </c>
      <c r="AB138" s="61">
        <v>372.24</v>
      </c>
      <c r="AC138" s="74">
        <v>45108</v>
      </c>
      <c r="AD138" s="61">
        <v>375.44499999999999</v>
      </c>
      <c r="AE138" s="62">
        <v>45154</v>
      </c>
      <c r="AF138" s="61">
        <v>1.0089999999999999</v>
      </c>
      <c r="AG138" s="61"/>
      <c r="AH138" s="61"/>
      <c r="AI138" s="61">
        <v>1.02</v>
      </c>
      <c r="AJ138" s="61">
        <v>0.65</v>
      </c>
      <c r="AK138" s="61">
        <v>9.82</v>
      </c>
      <c r="AL138" s="61">
        <v>98.75</v>
      </c>
      <c r="AM138" s="61">
        <v>103.08</v>
      </c>
      <c r="AN138" s="61">
        <v>9.7899999999999991</v>
      </c>
      <c r="AO138" s="61">
        <v>9.7899999999999991</v>
      </c>
      <c r="AP138" s="61">
        <v>9.7899999999999991</v>
      </c>
      <c r="AQ138" s="61">
        <v>9.7899999999999991</v>
      </c>
      <c r="AR138" s="61" t="s">
        <v>183</v>
      </c>
      <c r="AS138" s="62"/>
    </row>
    <row r="139" spans="2:45">
      <c r="B139" s="61">
        <v>9</v>
      </c>
      <c r="C139" s="62">
        <v>45183</v>
      </c>
      <c r="D139" s="61" t="s">
        <v>194</v>
      </c>
      <c r="E139" s="61" t="s">
        <v>195</v>
      </c>
      <c r="F139" s="61" t="s">
        <v>52</v>
      </c>
      <c r="G139" s="61">
        <v>0.125</v>
      </c>
      <c r="H139" s="61" t="s">
        <v>196</v>
      </c>
      <c r="I139" s="67">
        <v>4400000</v>
      </c>
      <c r="J139" s="62">
        <v>45007</v>
      </c>
      <c r="K139" s="62">
        <v>45191</v>
      </c>
      <c r="L139" s="62">
        <v>45364</v>
      </c>
      <c r="M139" s="61">
        <v>1</v>
      </c>
      <c r="N139" s="61">
        <v>4.3479999999999998E-2</v>
      </c>
      <c r="O139" s="61">
        <v>6.25E-2</v>
      </c>
      <c r="P139" s="61"/>
      <c r="Q139" s="61">
        <v>-8</v>
      </c>
      <c r="R139" s="61">
        <v>-3.31E-3</v>
      </c>
      <c r="S139" s="61">
        <v>73.099999999999994</v>
      </c>
      <c r="T139" s="61">
        <v>89.012</v>
      </c>
      <c r="U139" s="61"/>
      <c r="V139" s="61">
        <v>49.521740000000001</v>
      </c>
      <c r="W139" s="61">
        <v>0.77</v>
      </c>
      <c r="X139" s="61">
        <v>0.76</v>
      </c>
      <c r="Y139" s="61">
        <v>0.77</v>
      </c>
      <c r="Z139" s="61">
        <v>0.77</v>
      </c>
      <c r="AA139" s="61">
        <v>3916529011.3000002</v>
      </c>
      <c r="AB139" s="61">
        <v>308.32</v>
      </c>
      <c r="AC139" s="74">
        <v>45108</v>
      </c>
      <c r="AD139" s="61">
        <v>375.44740000000002</v>
      </c>
      <c r="AE139" s="62">
        <v>45154</v>
      </c>
      <c r="AF139" s="61">
        <v>1.218</v>
      </c>
      <c r="AG139" s="61"/>
      <c r="AH139" s="61"/>
      <c r="AI139" s="61">
        <v>1.1000000000000001</v>
      </c>
      <c r="AJ139" s="61">
        <v>0.7</v>
      </c>
      <c r="AK139" s="61">
        <v>47.7</v>
      </c>
      <c r="AL139" s="61">
        <v>2333.48</v>
      </c>
      <c r="AM139" s="61">
        <v>2339.1799999999998</v>
      </c>
      <c r="AN139" s="61">
        <v>47.51</v>
      </c>
      <c r="AO139" s="61">
        <v>47.52</v>
      </c>
      <c r="AP139" s="61">
        <v>47.52</v>
      </c>
      <c r="AQ139" s="61">
        <v>47.52</v>
      </c>
      <c r="AR139" s="61" t="s">
        <v>183</v>
      </c>
      <c r="AS139" s="62"/>
    </row>
    <row r="140" spans="2:45">
      <c r="B140" s="61">
        <v>9</v>
      </c>
      <c r="C140" s="62">
        <v>45183</v>
      </c>
      <c r="D140" s="61" t="s">
        <v>197</v>
      </c>
      <c r="E140" s="61" t="s">
        <v>198</v>
      </c>
      <c r="F140" s="61" t="s">
        <v>52</v>
      </c>
      <c r="G140" s="61">
        <v>0.125</v>
      </c>
      <c r="H140" s="61" t="s">
        <v>199</v>
      </c>
      <c r="I140" s="67">
        <v>11780815</v>
      </c>
      <c r="J140" s="62">
        <v>45148</v>
      </c>
      <c r="K140" s="62">
        <v>45332</v>
      </c>
      <c r="L140" s="62">
        <v>45323</v>
      </c>
      <c r="M140" s="61">
        <v>0</v>
      </c>
      <c r="N140" s="61">
        <v>0.80978000000000006</v>
      </c>
      <c r="O140" s="61">
        <v>6.25E-2</v>
      </c>
      <c r="P140" s="61"/>
      <c r="Q140" s="61">
        <v>35</v>
      </c>
      <c r="R140" s="61">
        <v>1.6240000000000001E-2</v>
      </c>
      <c r="S140" s="61">
        <v>76</v>
      </c>
      <c r="T140" s="61">
        <v>103.85429999999999</v>
      </c>
      <c r="U140" s="61"/>
      <c r="V140" s="61">
        <v>24.904890000000002</v>
      </c>
      <c r="W140" s="61">
        <v>1.23</v>
      </c>
      <c r="X140" s="61">
        <v>1.22</v>
      </c>
      <c r="Y140" s="61">
        <v>1.23</v>
      </c>
      <c r="Z140" s="61">
        <v>1.24</v>
      </c>
      <c r="AA140" s="61">
        <v>12234880980.4</v>
      </c>
      <c r="AB140" s="61">
        <v>274.79329999999999</v>
      </c>
      <c r="AC140" s="74">
        <v>45108</v>
      </c>
      <c r="AD140" s="61">
        <v>375.44740000000002</v>
      </c>
      <c r="AE140" s="62">
        <v>45154</v>
      </c>
      <c r="AF140" s="61">
        <v>1.3660000000000001</v>
      </c>
      <c r="AG140" s="61"/>
      <c r="AH140" s="61"/>
      <c r="AI140" s="61">
        <v>3.45</v>
      </c>
      <c r="AJ140" s="61">
        <v>2.2000000000000002</v>
      </c>
      <c r="AK140" s="61">
        <v>24.45</v>
      </c>
      <c r="AL140" s="61">
        <v>605.33000000000004</v>
      </c>
      <c r="AM140" s="61">
        <v>609.99</v>
      </c>
      <c r="AN140" s="61">
        <v>24.3</v>
      </c>
      <c r="AO140" s="61">
        <v>24.3</v>
      </c>
      <c r="AP140" s="61">
        <v>24.3</v>
      </c>
      <c r="AQ140" s="61">
        <v>24.3</v>
      </c>
      <c r="AR140" s="61" t="s">
        <v>183</v>
      </c>
      <c r="AS140" s="62"/>
    </row>
    <row r="141" spans="2:45">
      <c r="B141" s="61">
        <v>9</v>
      </c>
      <c r="C141" s="62">
        <v>45183</v>
      </c>
      <c r="D141" s="61" t="s">
        <v>112</v>
      </c>
      <c r="E141" s="61" t="s">
        <v>113</v>
      </c>
      <c r="F141" s="61" t="s">
        <v>52</v>
      </c>
      <c r="G141" s="61">
        <v>0.125</v>
      </c>
      <c r="H141" s="61" t="s">
        <v>114</v>
      </c>
      <c r="I141" s="67">
        <v>8125000</v>
      </c>
      <c r="J141" s="62">
        <v>45068</v>
      </c>
      <c r="K141" s="62">
        <v>45252</v>
      </c>
      <c r="L141" s="62">
        <v>45243</v>
      </c>
      <c r="M141" s="61">
        <v>0</v>
      </c>
      <c r="N141" s="61">
        <v>0.375</v>
      </c>
      <c r="O141" s="61">
        <v>6.25E-2</v>
      </c>
      <c r="P141" s="61"/>
      <c r="Q141" s="61">
        <v>115</v>
      </c>
      <c r="R141" s="61">
        <v>5.6309999999999999E-2</v>
      </c>
      <c r="S141" s="61">
        <v>69.599999999999994</v>
      </c>
      <c r="T141" s="61">
        <v>100.3931</v>
      </c>
      <c r="U141" s="61"/>
      <c r="V141" s="61">
        <v>42.1875</v>
      </c>
      <c r="W141" s="61">
        <v>1</v>
      </c>
      <c r="X141" s="61">
        <v>0.99</v>
      </c>
      <c r="Y141" s="61">
        <v>1</v>
      </c>
      <c r="Z141" s="61">
        <v>1</v>
      </c>
      <c r="AA141" s="61">
        <v>8156936553.5</v>
      </c>
      <c r="AB141" s="61">
        <v>260.43450000000001</v>
      </c>
      <c r="AC141" s="74">
        <v>45108</v>
      </c>
      <c r="AD141" s="61">
        <v>375.44760000000002</v>
      </c>
      <c r="AE141" s="62">
        <v>45154</v>
      </c>
      <c r="AF141" s="61">
        <v>1.4419999999999999</v>
      </c>
      <c r="AG141" s="61"/>
      <c r="AH141" s="61"/>
      <c r="AI141" s="61">
        <v>2.2999999999999998</v>
      </c>
      <c r="AJ141" s="61">
        <v>1.46</v>
      </c>
      <c r="AK141" s="61">
        <v>40.79</v>
      </c>
      <c r="AL141" s="61">
        <v>1702.76</v>
      </c>
      <c r="AM141" s="61">
        <v>1705.98</v>
      </c>
      <c r="AN141" s="61">
        <v>40.590000000000003</v>
      </c>
      <c r="AO141" s="61">
        <v>40.590000000000003</v>
      </c>
      <c r="AP141" s="61">
        <v>40.590000000000003</v>
      </c>
      <c r="AQ141" s="61">
        <v>40.6</v>
      </c>
      <c r="AR141" s="61" t="s">
        <v>183</v>
      </c>
      <c r="AS141" s="62"/>
    </row>
    <row r="142" spans="2:45">
      <c r="B142" s="61">
        <v>9</v>
      </c>
      <c r="C142" s="62">
        <v>45183</v>
      </c>
      <c r="D142" s="61" t="s">
        <v>94</v>
      </c>
      <c r="E142" s="61" t="s">
        <v>95</v>
      </c>
      <c r="F142" s="61" t="s">
        <v>52</v>
      </c>
      <c r="G142" s="61">
        <v>0.5</v>
      </c>
      <c r="H142" s="61" t="s">
        <v>96</v>
      </c>
      <c r="I142" s="67">
        <v>12221183</v>
      </c>
      <c r="J142" s="62">
        <v>45007</v>
      </c>
      <c r="K142" s="62">
        <v>45191</v>
      </c>
      <c r="L142" s="62">
        <v>45364</v>
      </c>
      <c r="M142" s="61">
        <v>1</v>
      </c>
      <c r="N142" s="61">
        <v>4.3479999999999998E-2</v>
      </c>
      <c r="O142" s="61">
        <v>0.25</v>
      </c>
      <c r="P142" s="61"/>
      <c r="Q142" s="61">
        <v>-8</v>
      </c>
      <c r="R142" s="61">
        <v>-1.9120000000000002E-2</v>
      </c>
      <c r="S142" s="61">
        <v>83.17</v>
      </c>
      <c r="T142" s="61">
        <v>146.30680000000001</v>
      </c>
      <c r="U142" s="61"/>
      <c r="V142" s="61">
        <v>26.521740000000001</v>
      </c>
      <c r="W142" s="61">
        <v>1.22</v>
      </c>
      <c r="X142" s="61">
        <v>1.21</v>
      </c>
      <c r="Y142" s="61">
        <v>1.23</v>
      </c>
      <c r="Z142" s="61">
        <v>1.23</v>
      </c>
      <c r="AA142" s="61">
        <v>17880427601.700001</v>
      </c>
      <c r="AB142" s="61">
        <v>213.4</v>
      </c>
      <c r="AC142" s="74">
        <v>45108</v>
      </c>
      <c r="AD142" s="61">
        <v>375.44740000000002</v>
      </c>
      <c r="AE142" s="62">
        <v>45154</v>
      </c>
      <c r="AF142" s="61">
        <v>1.7589999999999999</v>
      </c>
      <c r="AG142" s="61"/>
      <c r="AH142" s="61"/>
      <c r="AI142" s="61">
        <v>5.04</v>
      </c>
      <c r="AJ142" s="61">
        <v>3.21</v>
      </c>
      <c r="AK142" s="61">
        <v>24.67</v>
      </c>
      <c r="AL142" s="61">
        <v>638.4</v>
      </c>
      <c r="AM142" s="61">
        <v>642.78</v>
      </c>
      <c r="AN142" s="61">
        <v>24.52</v>
      </c>
      <c r="AO142" s="61">
        <v>24.52</v>
      </c>
      <c r="AP142" s="61">
        <v>24.52</v>
      </c>
      <c r="AQ142" s="61">
        <v>24.53</v>
      </c>
      <c r="AR142" s="61" t="s">
        <v>183</v>
      </c>
      <c r="AS142" s="62"/>
    </row>
    <row r="143" spans="2:45">
      <c r="B143" s="61">
        <v>9</v>
      </c>
      <c r="C143" s="62">
        <v>45183</v>
      </c>
      <c r="D143" s="61" t="s">
        <v>88</v>
      </c>
      <c r="E143" s="61" t="s">
        <v>89</v>
      </c>
      <c r="F143" s="61" t="s">
        <v>52</v>
      </c>
      <c r="G143" s="61">
        <v>0.125</v>
      </c>
      <c r="H143" s="61" t="s">
        <v>90</v>
      </c>
      <c r="I143" s="67">
        <v>13485568</v>
      </c>
      <c r="J143" s="62">
        <v>45007</v>
      </c>
      <c r="K143" s="62">
        <v>45191</v>
      </c>
      <c r="L143" s="62">
        <v>45364</v>
      </c>
      <c r="M143" s="61">
        <v>1</v>
      </c>
      <c r="N143" s="61">
        <v>4.3479999999999998E-2</v>
      </c>
      <c r="O143" s="61">
        <v>6.25E-2</v>
      </c>
      <c r="P143" s="61"/>
      <c r="Q143" s="61">
        <v>-8</v>
      </c>
      <c r="R143" s="61">
        <v>-3.96E-3</v>
      </c>
      <c r="S143" s="61">
        <v>78.27</v>
      </c>
      <c r="T143" s="61">
        <v>113.9893</v>
      </c>
      <c r="U143" s="61"/>
      <c r="V143" s="61">
        <v>22.521740000000001</v>
      </c>
      <c r="W143" s="61">
        <v>1.21</v>
      </c>
      <c r="X143" s="61">
        <v>1.2</v>
      </c>
      <c r="Y143" s="61">
        <v>1.21</v>
      </c>
      <c r="Z143" s="61">
        <v>1.22</v>
      </c>
      <c r="AA143" s="61">
        <v>15372098234.6</v>
      </c>
      <c r="AB143" s="61">
        <v>257.79000000000002</v>
      </c>
      <c r="AC143" s="74">
        <v>45108</v>
      </c>
      <c r="AD143" s="61">
        <v>375.4479</v>
      </c>
      <c r="AE143" s="62">
        <v>45154</v>
      </c>
      <c r="AF143" s="61">
        <v>1.456</v>
      </c>
      <c r="AG143" s="61"/>
      <c r="AH143" s="61"/>
      <c r="AI143" s="61">
        <v>4.33</v>
      </c>
      <c r="AJ143" s="61">
        <v>2.76</v>
      </c>
      <c r="AK143" s="61">
        <v>22.16</v>
      </c>
      <c r="AL143" s="61">
        <v>496.48</v>
      </c>
      <c r="AM143" s="61">
        <v>501.44</v>
      </c>
      <c r="AN143" s="61">
        <v>22.03</v>
      </c>
      <c r="AO143" s="61">
        <v>22.03</v>
      </c>
      <c r="AP143" s="61">
        <v>22.03</v>
      </c>
      <c r="AQ143" s="61">
        <v>22.03</v>
      </c>
      <c r="AR143" s="61" t="s">
        <v>183</v>
      </c>
      <c r="AS143" s="62"/>
    </row>
    <row r="144" spans="2:45">
      <c r="B144" s="61">
        <v>9</v>
      </c>
      <c r="C144" s="62">
        <v>45183</v>
      </c>
      <c r="D144" s="61">
        <v>3179082</v>
      </c>
      <c r="E144" s="61" t="s">
        <v>71</v>
      </c>
      <c r="F144" s="61" t="s">
        <v>53</v>
      </c>
      <c r="G144" s="61">
        <v>2</v>
      </c>
      <c r="H144" s="61" t="s">
        <v>72</v>
      </c>
      <c r="I144" s="67">
        <v>9083989</v>
      </c>
      <c r="J144" s="62">
        <v>45133</v>
      </c>
      <c r="K144" s="62">
        <v>45317</v>
      </c>
      <c r="L144" s="62">
        <v>45308</v>
      </c>
      <c r="M144" s="61">
        <v>0</v>
      </c>
      <c r="N144" s="61">
        <v>0.72826000000000002</v>
      </c>
      <c r="O144" s="61">
        <v>1</v>
      </c>
      <c r="P144" s="61">
        <v>2.1619000000000002</v>
      </c>
      <c r="Q144" s="61">
        <v>50</v>
      </c>
      <c r="R144" s="61">
        <v>0.58745999999999998</v>
      </c>
      <c r="S144" s="61">
        <v>241.97</v>
      </c>
      <c r="T144" s="61">
        <v>242.5575</v>
      </c>
      <c r="U144" s="61">
        <v>216.1429</v>
      </c>
      <c r="V144" s="61">
        <v>11.364129999999999</v>
      </c>
      <c r="W144" s="61">
        <v>0.61</v>
      </c>
      <c r="X144" s="61">
        <v>0.37</v>
      </c>
      <c r="Y144" s="61">
        <v>0.71</v>
      </c>
      <c r="Z144" s="61">
        <v>0.87</v>
      </c>
      <c r="AA144" s="61">
        <v>22033893310.900002</v>
      </c>
      <c r="AB144" s="61">
        <v>173.6</v>
      </c>
      <c r="AC144" s="74">
        <v>45108</v>
      </c>
      <c r="AD144" s="61">
        <v>374.2</v>
      </c>
      <c r="AE144" s="62">
        <v>45154</v>
      </c>
      <c r="AF144" s="61">
        <v>2.1560000000000001</v>
      </c>
      <c r="AG144" s="61">
        <v>0.33333000000000002</v>
      </c>
      <c r="AH144" s="61">
        <v>375.3</v>
      </c>
      <c r="AI144" s="61">
        <v>6.21</v>
      </c>
      <c r="AJ144" s="61">
        <v>3.96</v>
      </c>
      <c r="AK144" s="61">
        <v>10.29</v>
      </c>
      <c r="AL144" s="61">
        <v>112.88</v>
      </c>
      <c r="AM144" s="61">
        <v>117.31</v>
      </c>
      <c r="AN144" s="61">
        <v>10.23</v>
      </c>
      <c r="AO144" s="61">
        <v>10.25</v>
      </c>
      <c r="AP144" s="61">
        <v>10.26</v>
      </c>
      <c r="AQ144" s="61">
        <v>10.29</v>
      </c>
      <c r="AR144" s="61" t="s">
        <v>183</v>
      </c>
      <c r="AS144" s="62"/>
    </row>
    <row r="145" spans="2:45">
      <c r="B145" s="61">
        <v>9</v>
      </c>
      <c r="C145" s="62">
        <v>45183</v>
      </c>
      <c r="D145" s="61" t="s">
        <v>79</v>
      </c>
      <c r="E145" s="61" t="s">
        <v>80</v>
      </c>
      <c r="F145" s="61" t="s">
        <v>52</v>
      </c>
      <c r="G145" s="61">
        <v>0.625</v>
      </c>
      <c r="H145" s="61" t="s">
        <v>81</v>
      </c>
      <c r="I145" s="67">
        <v>14090030</v>
      </c>
      <c r="J145" s="62">
        <v>45007</v>
      </c>
      <c r="K145" s="62">
        <v>45191</v>
      </c>
      <c r="L145" s="62">
        <v>45364</v>
      </c>
      <c r="M145" s="61">
        <v>1</v>
      </c>
      <c r="N145" s="61">
        <v>4.3479999999999998E-2</v>
      </c>
      <c r="O145" s="61">
        <v>0.3125</v>
      </c>
      <c r="P145" s="61"/>
      <c r="Q145" s="61">
        <v>-8</v>
      </c>
      <c r="R145" s="61">
        <v>-2.3560000000000001E-2</v>
      </c>
      <c r="S145" s="61">
        <v>94.06</v>
      </c>
      <c r="T145" s="61">
        <v>163.0746</v>
      </c>
      <c r="U145" s="61"/>
      <c r="V145" s="61">
        <v>16.521740000000001</v>
      </c>
      <c r="W145" s="61">
        <v>0.98</v>
      </c>
      <c r="X145" s="61">
        <v>0.97</v>
      </c>
      <c r="Y145" s="61">
        <v>0.99</v>
      </c>
      <c r="Z145" s="61">
        <v>1</v>
      </c>
      <c r="AA145" s="61">
        <v>22977259962.799999</v>
      </c>
      <c r="AB145" s="61">
        <v>216.52260000000001</v>
      </c>
      <c r="AC145" s="74">
        <v>45108</v>
      </c>
      <c r="AD145" s="61">
        <v>375.44580000000002</v>
      </c>
      <c r="AE145" s="62">
        <v>45154</v>
      </c>
      <c r="AF145" s="61">
        <v>1.734</v>
      </c>
      <c r="AG145" s="61"/>
      <c r="AH145" s="61"/>
      <c r="AI145" s="61">
        <v>6.47</v>
      </c>
      <c r="AJ145" s="61">
        <v>4.13</v>
      </c>
      <c r="AK145" s="61">
        <v>15.69</v>
      </c>
      <c r="AL145" s="61">
        <v>254.72</v>
      </c>
      <c r="AM145" s="61">
        <v>259.97000000000003</v>
      </c>
      <c r="AN145" s="61">
        <v>15.62</v>
      </c>
      <c r="AO145" s="61">
        <v>15.62</v>
      </c>
      <c r="AP145" s="61">
        <v>15.62</v>
      </c>
      <c r="AQ145" s="61">
        <v>15.62</v>
      </c>
      <c r="AR145" s="61" t="s">
        <v>183</v>
      </c>
      <c r="AS145" s="62"/>
    </row>
    <row r="146" spans="2:45">
      <c r="B146" s="61">
        <v>9</v>
      </c>
      <c r="C146" s="62">
        <v>45183</v>
      </c>
      <c r="D146" s="61" t="s">
        <v>200</v>
      </c>
      <c r="E146" s="61" t="s">
        <v>201</v>
      </c>
      <c r="F146" s="61" t="s">
        <v>52</v>
      </c>
      <c r="G146" s="61">
        <v>0.125</v>
      </c>
      <c r="H146" s="61" t="s">
        <v>202</v>
      </c>
      <c r="I146" s="67">
        <v>12446999</v>
      </c>
      <c r="J146" s="62">
        <v>45148</v>
      </c>
      <c r="K146" s="62">
        <v>45332</v>
      </c>
      <c r="L146" s="62">
        <v>45323</v>
      </c>
      <c r="M146" s="61">
        <v>0</v>
      </c>
      <c r="N146" s="61">
        <v>0.80978000000000006</v>
      </c>
      <c r="O146" s="61">
        <v>6.25E-2</v>
      </c>
      <c r="P146" s="61"/>
      <c r="Q146" s="61">
        <v>35</v>
      </c>
      <c r="R146" s="61">
        <v>1.5939999999999999E-2</v>
      </c>
      <c r="S146" s="61">
        <v>85.02</v>
      </c>
      <c r="T146" s="61">
        <v>113.99550000000001</v>
      </c>
      <c r="U146" s="61"/>
      <c r="V146" s="61">
        <v>17.904890000000002</v>
      </c>
      <c r="W146" s="61">
        <v>1.01</v>
      </c>
      <c r="X146" s="61">
        <v>1</v>
      </c>
      <c r="Y146" s="61">
        <v>1.02</v>
      </c>
      <c r="Z146" s="61">
        <v>1.03</v>
      </c>
      <c r="AA146" s="61">
        <v>14189012580.799999</v>
      </c>
      <c r="AB146" s="61">
        <v>280.0548</v>
      </c>
      <c r="AC146" s="74">
        <v>45108</v>
      </c>
      <c r="AD146" s="61">
        <v>375.44709999999998</v>
      </c>
      <c r="AE146" s="62">
        <v>45154</v>
      </c>
      <c r="AF146" s="61">
        <v>1.341</v>
      </c>
      <c r="AG146" s="61"/>
      <c r="AH146" s="61"/>
      <c r="AI146" s="61">
        <v>4</v>
      </c>
      <c r="AJ146" s="61">
        <v>2.5499999999999998</v>
      </c>
      <c r="AK146" s="61">
        <v>17.690000000000001</v>
      </c>
      <c r="AL146" s="61">
        <v>315.42</v>
      </c>
      <c r="AM146" s="61">
        <v>320.95999999999998</v>
      </c>
      <c r="AN146" s="61">
        <v>17.600000000000001</v>
      </c>
      <c r="AO146" s="61">
        <v>17.600000000000001</v>
      </c>
      <c r="AP146" s="61">
        <v>17.600000000000001</v>
      </c>
      <c r="AQ146" s="61">
        <v>17.600000000000001</v>
      </c>
      <c r="AR146" s="61" t="s">
        <v>183</v>
      </c>
      <c r="AS146" s="62"/>
    </row>
    <row r="147" spans="2:45">
      <c r="B147" s="61">
        <v>9</v>
      </c>
      <c r="C147" s="62">
        <v>45183</v>
      </c>
      <c r="D147" s="61" t="s">
        <v>76</v>
      </c>
      <c r="E147" s="61" t="s">
        <v>77</v>
      </c>
      <c r="F147" s="61" t="s">
        <v>52</v>
      </c>
      <c r="G147" s="61">
        <v>1.125</v>
      </c>
      <c r="H147" s="61" t="s">
        <v>78</v>
      </c>
      <c r="I147" s="67">
        <v>13065680</v>
      </c>
      <c r="J147" s="62">
        <v>45068</v>
      </c>
      <c r="K147" s="62">
        <v>45252</v>
      </c>
      <c r="L147" s="62">
        <v>45243</v>
      </c>
      <c r="M147" s="61">
        <v>0</v>
      </c>
      <c r="N147" s="61">
        <v>0.375</v>
      </c>
      <c r="O147" s="61">
        <v>0.5625</v>
      </c>
      <c r="P147" s="61"/>
      <c r="Q147" s="61">
        <v>115</v>
      </c>
      <c r="R147" s="61">
        <v>0.65264</v>
      </c>
      <c r="S147" s="61">
        <v>103.34</v>
      </c>
      <c r="T147" s="61">
        <v>192.4941</v>
      </c>
      <c r="U147" s="61"/>
      <c r="V147" s="61">
        <v>14.1875</v>
      </c>
      <c r="W147" s="61">
        <v>0.83</v>
      </c>
      <c r="X147" s="61">
        <v>0.82</v>
      </c>
      <c r="Y147" s="61">
        <v>0.84</v>
      </c>
      <c r="Z147" s="61">
        <v>0.85</v>
      </c>
      <c r="AA147" s="61">
        <v>25150657054.099998</v>
      </c>
      <c r="AB147" s="61">
        <v>202.24289999999999</v>
      </c>
      <c r="AC147" s="74">
        <v>45108</v>
      </c>
      <c r="AD147" s="61">
        <v>375.44569999999999</v>
      </c>
      <c r="AE147" s="62">
        <v>45154</v>
      </c>
      <c r="AF147" s="61">
        <v>1.8560000000000001</v>
      </c>
      <c r="AG147" s="61"/>
      <c r="AH147" s="61"/>
      <c r="AI147" s="61">
        <v>7.08</v>
      </c>
      <c r="AJ147" s="61">
        <v>4.5199999999999996</v>
      </c>
      <c r="AK147" s="61">
        <v>13.13</v>
      </c>
      <c r="AL147" s="61">
        <v>181.47</v>
      </c>
      <c r="AM147" s="61">
        <v>186.45</v>
      </c>
      <c r="AN147" s="61">
        <v>13.08</v>
      </c>
      <c r="AO147" s="61">
        <v>13.08</v>
      </c>
      <c r="AP147" s="61">
        <v>13.08</v>
      </c>
      <c r="AQ147" s="61">
        <v>13.08</v>
      </c>
      <c r="AR147" s="61" t="s">
        <v>183</v>
      </c>
      <c r="AS147" s="62"/>
    </row>
    <row r="148" spans="2:45">
      <c r="B148" s="61">
        <v>9</v>
      </c>
      <c r="C148" s="62">
        <v>45183</v>
      </c>
      <c r="D148" s="61" t="s">
        <v>203</v>
      </c>
      <c r="E148" s="61" t="s">
        <v>204</v>
      </c>
      <c r="F148" s="61" t="s">
        <v>52</v>
      </c>
      <c r="G148" s="61">
        <v>0.125</v>
      </c>
      <c r="H148" s="61" t="s">
        <v>205</v>
      </c>
      <c r="I148" s="67">
        <v>9035399</v>
      </c>
      <c r="J148" s="62">
        <v>45007</v>
      </c>
      <c r="K148" s="62">
        <v>45191</v>
      </c>
      <c r="L148" s="62">
        <v>45364</v>
      </c>
      <c r="M148" s="61">
        <v>1</v>
      </c>
      <c r="N148" s="61">
        <v>4.3479999999999998E-2</v>
      </c>
      <c r="O148" s="61">
        <v>6.25E-2</v>
      </c>
      <c r="P148" s="61"/>
      <c r="Q148" s="61">
        <v>-8</v>
      </c>
      <c r="R148" s="61">
        <v>-3.47E-3</v>
      </c>
      <c r="S148" s="61">
        <v>73.98</v>
      </c>
      <c r="T148" s="61">
        <v>94.435699999999997</v>
      </c>
      <c r="U148" s="61"/>
      <c r="V148" s="61">
        <v>27.521740000000001</v>
      </c>
      <c r="W148" s="61">
        <v>1.22</v>
      </c>
      <c r="X148" s="61">
        <v>1.21</v>
      </c>
      <c r="Y148" s="61">
        <v>1.23</v>
      </c>
      <c r="Z148" s="61">
        <v>1.23</v>
      </c>
      <c r="AA148" s="61">
        <v>8532642303.8000002</v>
      </c>
      <c r="AB148" s="61">
        <v>294.11070000000001</v>
      </c>
      <c r="AC148" s="74">
        <v>45108</v>
      </c>
      <c r="AD148" s="61">
        <v>375.447</v>
      </c>
      <c r="AE148" s="62">
        <v>45154</v>
      </c>
      <c r="AF148" s="61">
        <v>1.2769999999999999</v>
      </c>
      <c r="AG148" s="61"/>
      <c r="AH148" s="61"/>
      <c r="AI148" s="61">
        <v>2.4</v>
      </c>
      <c r="AJ148" s="61">
        <v>1.53</v>
      </c>
      <c r="AK148" s="61">
        <v>26.96</v>
      </c>
      <c r="AL148" s="61">
        <v>737.11</v>
      </c>
      <c r="AM148" s="61">
        <v>741.42</v>
      </c>
      <c r="AN148" s="61">
        <v>26.8</v>
      </c>
      <c r="AO148" s="61">
        <v>26.8</v>
      </c>
      <c r="AP148" s="61">
        <v>26.8</v>
      </c>
      <c r="AQ148" s="61">
        <v>26.8</v>
      </c>
      <c r="AR148" s="61" t="s">
        <v>183</v>
      </c>
      <c r="AS148" s="62"/>
    </row>
    <row r="149" spans="2:45">
      <c r="B149" s="61">
        <v>9</v>
      </c>
      <c r="C149" s="62">
        <v>45183</v>
      </c>
      <c r="D149" s="61" t="s">
        <v>91</v>
      </c>
      <c r="E149" s="61" t="s">
        <v>92</v>
      </c>
      <c r="F149" s="61" t="s">
        <v>52</v>
      </c>
      <c r="G149" s="61">
        <v>0.75</v>
      </c>
      <c r="H149" s="61" t="s">
        <v>93</v>
      </c>
      <c r="I149" s="67">
        <v>11686640</v>
      </c>
      <c r="J149" s="62">
        <v>45068</v>
      </c>
      <c r="K149" s="62">
        <v>45252</v>
      </c>
      <c r="L149" s="62">
        <v>45243</v>
      </c>
      <c r="M149" s="61">
        <v>0</v>
      </c>
      <c r="N149" s="61">
        <v>0.375</v>
      </c>
      <c r="O149" s="61">
        <v>0.375</v>
      </c>
      <c r="P149" s="61"/>
      <c r="Q149" s="61">
        <v>115</v>
      </c>
      <c r="R149" s="61">
        <v>0.42353000000000002</v>
      </c>
      <c r="S149" s="61">
        <v>89.74</v>
      </c>
      <c r="T149" s="61">
        <v>162.5891</v>
      </c>
      <c r="U149" s="61"/>
      <c r="V149" s="61">
        <v>24.1875</v>
      </c>
      <c r="W149" s="61">
        <v>1.22</v>
      </c>
      <c r="X149" s="61">
        <v>1.21</v>
      </c>
      <c r="Y149" s="61">
        <v>1.22</v>
      </c>
      <c r="Z149" s="61">
        <v>1.23</v>
      </c>
      <c r="AA149" s="61">
        <v>19001202104.799999</v>
      </c>
      <c r="AB149" s="61">
        <v>207.76669999999999</v>
      </c>
      <c r="AC149" s="74">
        <v>45108</v>
      </c>
      <c r="AD149" s="61">
        <v>375.4468</v>
      </c>
      <c r="AE149" s="62">
        <v>45154</v>
      </c>
      <c r="AF149" s="61">
        <v>1.8069999999999999</v>
      </c>
      <c r="AG149" s="61"/>
      <c r="AH149" s="61"/>
      <c r="AI149" s="61">
        <v>5.35</v>
      </c>
      <c r="AJ149" s="61">
        <v>3.41</v>
      </c>
      <c r="AK149" s="61">
        <v>21.97</v>
      </c>
      <c r="AL149" s="61">
        <v>514.41</v>
      </c>
      <c r="AM149" s="61">
        <v>519.01</v>
      </c>
      <c r="AN149" s="61">
        <v>21.83</v>
      </c>
      <c r="AO149" s="61">
        <v>21.84</v>
      </c>
      <c r="AP149" s="61">
        <v>21.84</v>
      </c>
      <c r="AQ149" s="61">
        <v>21.84</v>
      </c>
      <c r="AR149" s="61" t="s">
        <v>183</v>
      </c>
      <c r="AS149" s="62"/>
    </row>
    <row r="150" spans="2:45">
      <c r="B150" s="61">
        <v>9</v>
      </c>
      <c r="C150" s="62">
        <v>45183</v>
      </c>
      <c r="D150" s="61" t="s">
        <v>106</v>
      </c>
      <c r="E150" s="61" t="s">
        <v>107</v>
      </c>
      <c r="F150" s="61" t="s">
        <v>52</v>
      </c>
      <c r="G150" s="61">
        <v>0.125</v>
      </c>
      <c r="H150" s="61" t="s">
        <v>108</v>
      </c>
      <c r="I150" s="67">
        <v>10953298</v>
      </c>
      <c r="J150" s="62">
        <v>45007</v>
      </c>
      <c r="K150" s="62">
        <v>45191</v>
      </c>
      <c r="L150" s="62">
        <v>45364</v>
      </c>
      <c r="M150" s="61">
        <v>1</v>
      </c>
      <c r="N150" s="61">
        <v>4.3479999999999998E-2</v>
      </c>
      <c r="O150" s="61">
        <v>6.25E-2</v>
      </c>
      <c r="P150" s="61"/>
      <c r="Q150" s="61">
        <v>-8</v>
      </c>
      <c r="R150" s="61">
        <v>-3.9899999999999996E-3</v>
      </c>
      <c r="S150" s="61">
        <v>70.709999999999994</v>
      </c>
      <c r="T150" s="61">
        <v>103.74460000000001</v>
      </c>
      <c r="U150" s="61"/>
      <c r="V150" s="61">
        <v>34.521740000000001</v>
      </c>
      <c r="W150" s="61">
        <v>1.1399999999999999</v>
      </c>
      <c r="X150" s="61">
        <v>1.1299999999999999</v>
      </c>
      <c r="Y150" s="61">
        <v>1.1399999999999999</v>
      </c>
      <c r="Z150" s="61">
        <v>1.1499999999999999</v>
      </c>
      <c r="AA150" s="61">
        <v>11363450085.200001</v>
      </c>
      <c r="AB150" s="61">
        <v>255.8871</v>
      </c>
      <c r="AC150" s="74">
        <v>45108</v>
      </c>
      <c r="AD150" s="61">
        <v>375.44779999999997</v>
      </c>
      <c r="AE150" s="62">
        <v>45154</v>
      </c>
      <c r="AF150" s="61">
        <v>1.4670000000000001</v>
      </c>
      <c r="AG150" s="61"/>
      <c r="AH150" s="61"/>
      <c r="AI150" s="61">
        <v>3.2</v>
      </c>
      <c r="AJ150" s="61">
        <v>2.04</v>
      </c>
      <c r="AK150" s="61">
        <v>33.61</v>
      </c>
      <c r="AL150" s="61">
        <v>1150.45</v>
      </c>
      <c r="AM150" s="61">
        <v>1153.99</v>
      </c>
      <c r="AN150" s="61">
        <v>33.42</v>
      </c>
      <c r="AO150" s="61">
        <v>33.42</v>
      </c>
      <c r="AP150" s="61">
        <v>33.42</v>
      </c>
      <c r="AQ150" s="61">
        <v>33.43</v>
      </c>
      <c r="AR150" s="61" t="s">
        <v>183</v>
      </c>
      <c r="AS150" s="62"/>
    </row>
    <row r="151" spans="2:45">
      <c r="B151" s="61">
        <v>9</v>
      </c>
      <c r="C151" s="62">
        <v>45183</v>
      </c>
      <c r="D151" s="61" t="s">
        <v>100</v>
      </c>
      <c r="E151" s="61" t="s">
        <v>101</v>
      </c>
      <c r="F151" s="61" t="s">
        <v>52</v>
      </c>
      <c r="G151" s="61">
        <v>1.25</v>
      </c>
      <c r="H151" s="61" t="s">
        <v>102</v>
      </c>
      <c r="I151" s="67">
        <v>10169196</v>
      </c>
      <c r="J151" s="62">
        <v>45068</v>
      </c>
      <c r="K151" s="62">
        <v>45252</v>
      </c>
      <c r="L151" s="62">
        <v>45243</v>
      </c>
      <c r="M151" s="61">
        <v>0</v>
      </c>
      <c r="N151" s="61">
        <v>0.375</v>
      </c>
      <c r="O151" s="61">
        <v>0.625</v>
      </c>
      <c r="P151" s="61"/>
      <c r="Q151" s="61">
        <v>115</v>
      </c>
      <c r="R151" s="61">
        <v>0.76305000000000001</v>
      </c>
      <c r="S151" s="61">
        <v>101.56</v>
      </c>
      <c r="T151" s="61">
        <v>199.1524</v>
      </c>
      <c r="U151" s="61"/>
      <c r="V151" s="61">
        <v>32.1875</v>
      </c>
      <c r="W151" s="61">
        <v>1.17</v>
      </c>
      <c r="X151" s="61">
        <v>1.1599999999999999</v>
      </c>
      <c r="Y151" s="61">
        <v>1.17</v>
      </c>
      <c r="Z151" s="61">
        <v>1.18</v>
      </c>
      <c r="AA151" s="61">
        <v>20252196866.900002</v>
      </c>
      <c r="AB151" s="61">
        <v>192.2</v>
      </c>
      <c r="AC151" s="74">
        <v>45108</v>
      </c>
      <c r="AD151" s="61">
        <v>375.44729999999998</v>
      </c>
      <c r="AE151" s="62">
        <v>45154</v>
      </c>
      <c r="AF151" s="61">
        <v>1.9530000000000001</v>
      </c>
      <c r="AG151" s="61"/>
      <c r="AH151" s="61"/>
      <c r="AI151" s="61">
        <v>5.7</v>
      </c>
      <c r="AJ151" s="61">
        <v>3.64</v>
      </c>
      <c r="AK151" s="61">
        <v>26.56</v>
      </c>
      <c r="AL151" s="61">
        <v>798.53</v>
      </c>
      <c r="AM151" s="61">
        <v>802.32</v>
      </c>
      <c r="AN151" s="61">
        <v>26.41</v>
      </c>
      <c r="AO151" s="61">
        <v>26.41</v>
      </c>
      <c r="AP151" s="61">
        <v>26.41</v>
      </c>
      <c r="AQ151" s="61">
        <v>26.42</v>
      </c>
      <c r="AR151" s="61" t="s">
        <v>183</v>
      </c>
      <c r="AS151" s="62"/>
    </row>
    <row r="152" spans="2:45">
      <c r="B152" s="61">
        <v>9</v>
      </c>
      <c r="C152" s="62">
        <v>45183</v>
      </c>
      <c r="D152" s="61" t="s">
        <v>97</v>
      </c>
      <c r="E152" s="61" t="s">
        <v>98</v>
      </c>
      <c r="F152" s="61" t="s">
        <v>52</v>
      </c>
      <c r="G152" s="61">
        <v>0.25</v>
      </c>
      <c r="H152" s="61" t="s">
        <v>99</v>
      </c>
      <c r="I152" s="67">
        <v>12366020</v>
      </c>
      <c r="J152" s="62">
        <v>45007</v>
      </c>
      <c r="K152" s="62">
        <v>45191</v>
      </c>
      <c r="L152" s="62">
        <v>45364</v>
      </c>
      <c r="M152" s="61">
        <v>1</v>
      </c>
      <c r="N152" s="61">
        <v>4.3479999999999998E-2</v>
      </c>
      <c r="O152" s="61">
        <v>0.125</v>
      </c>
      <c r="P152" s="61"/>
      <c r="Q152" s="61">
        <v>-8</v>
      </c>
      <c r="R152" s="61">
        <v>-8.43E-3</v>
      </c>
      <c r="S152" s="61">
        <v>76.52</v>
      </c>
      <c r="T152" s="61">
        <v>118.6825</v>
      </c>
      <c r="U152" s="61"/>
      <c r="V152" s="61">
        <v>28.521740000000001</v>
      </c>
      <c r="W152" s="61">
        <v>1.21</v>
      </c>
      <c r="X152" s="61">
        <v>1.2</v>
      </c>
      <c r="Y152" s="61">
        <v>1.21</v>
      </c>
      <c r="Z152" s="61">
        <v>1.22</v>
      </c>
      <c r="AA152" s="61">
        <v>14676302583.5</v>
      </c>
      <c r="AB152" s="61">
        <v>242.05</v>
      </c>
      <c r="AC152" s="74">
        <v>45108</v>
      </c>
      <c r="AD152" s="61">
        <v>375.44619999999998</v>
      </c>
      <c r="AE152" s="62">
        <v>45154</v>
      </c>
      <c r="AF152" s="61">
        <v>1.5509999999999999</v>
      </c>
      <c r="AG152" s="61"/>
      <c r="AH152" s="61"/>
      <c r="AI152" s="61">
        <v>4.13</v>
      </c>
      <c r="AJ152" s="61">
        <v>2.64</v>
      </c>
      <c r="AK152" s="61">
        <v>27.36</v>
      </c>
      <c r="AL152" s="61">
        <v>769.81</v>
      </c>
      <c r="AM152" s="61">
        <v>774.05</v>
      </c>
      <c r="AN152" s="61">
        <v>27.2</v>
      </c>
      <c r="AO152" s="61">
        <v>27.2</v>
      </c>
      <c r="AP152" s="61">
        <v>27.2</v>
      </c>
      <c r="AQ152" s="61">
        <v>27.2</v>
      </c>
      <c r="AR152" s="61" t="s">
        <v>183</v>
      </c>
      <c r="AS152" s="62"/>
    </row>
    <row r="153" spans="2:45">
      <c r="B153" s="61">
        <v>9</v>
      </c>
      <c r="C153" s="62">
        <v>45183</v>
      </c>
      <c r="D153" s="61" t="s">
        <v>109</v>
      </c>
      <c r="E153" s="61" t="s">
        <v>110</v>
      </c>
      <c r="F153" s="61" t="s">
        <v>52</v>
      </c>
      <c r="G153" s="61">
        <v>0.375</v>
      </c>
      <c r="H153" s="61" t="s">
        <v>111</v>
      </c>
      <c r="I153" s="67">
        <v>12479737</v>
      </c>
      <c r="J153" s="62">
        <v>45007</v>
      </c>
      <c r="K153" s="62">
        <v>45191</v>
      </c>
      <c r="L153" s="62">
        <v>45364</v>
      </c>
      <c r="M153" s="61">
        <v>1</v>
      </c>
      <c r="N153" s="61">
        <v>4.3479999999999998E-2</v>
      </c>
      <c r="O153" s="61">
        <v>0.1875</v>
      </c>
      <c r="P153" s="61"/>
      <c r="Q153" s="61">
        <v>-8</v>
      </c>
      <c r="R153" s="61">
        <v>-1.298E-2</v>
      </c>
      <c r="S153" s="61">
        <v>77.44</v>
      </c>
      <c r="T153" s="61">
        <v>123.27379999999999</v>
      </c>
      <c r="U153" s="61"/>
      <c r="V153" s="61">
        <v>38.521740000000001</v>
      </c>
      <c r="W153" s="61">
        <v>1.08</v>
      </c>
      <c r="X153" s="61">
        <v>1.07</v>
      </c>
      <c r="Y153" s="61">
        <v>1.08</v>
      </c>
      <c r="Z153" s="61">
        <v>1.08</v>
      </c>
      <c r="AA153" s="61">
        <v>15384249112</v>
      </c>
      <c r="AB153" s="61">
        <v>235.82900000000001</v>
      </c>
      <c r="AC153" s="74">
        <v>45108</v>
      </c>
      <c r="AD153" s="61">
        <v>375.44690000000003</v>
      </c>
      <c r="AE153" s="62">
        <v>45154</v>
      </c>
      <c r="AF153" s="61">
        <v>1.5920000000000001</v>
      </c>
      <c r="AG153" s="61"/>
      <c r="AH153" s="61"/>
      <c r="AI153" s="61">
        <v>4.33</v>
      </c>
      <c r="AJ153" s="61">
        <v>2.76</v>
      </c>
      <c r="AK153" s="61">
        <v>35.44</v>
      </c>
      <c r="AL153" s="61">
        <v>1327.74</v>
      </c>
      <c r="AM153" s="61">
        <v>1330.98</v>
      </c>
      <c r="AN153" s="61">
        <v>35.25</v>
      </c>
      <c r="AO153" s="61">
        <v>35.25</v>
      </c>
      <c r="AP153" s="61">
        <v>35.26</v>
      </c>
      <c r="AQ153" s="61">
        <v>35.26</v>
      </c>
      <c r="AR153" s="61" t="s">
        <v>183</v>
      </c>
      <c r="AS153" s="62"/>
    </row>
    <row r="154" spans="2:45">
      <c r="B154" s="61">
        <v>9</v>
      </c>
      <c r="C154" s="62">
        <v>45183</v>
      </c>
      <c r="D154" s="61" t="s">
        <v>68</v>
      </c>
      <c r="E154" s="61" t="s">
        <v>69</v>
      </c>
      <c r="F154" s="61" t="s">
        <v>52</v>
      </c>
      <c r="G154" s="61">
        <v>0.75</v>
      </c>
      <c r="H154" s="61" t="s">
        <v>70</v>
      </c>
      <c r="I154" s="67">
        <v>14570332</v>
      </c>
      <c r="J154" s="62">
        <v>45007</v>
      </c>
      <c r="K154" s="62">
        <v>45191</v>
      </c>
      <c r="L154" s="62">
        <v>45364</v>
      </c>
      <c r="M154" s="61">
        <v>1</v>
      </c>
      <c r="N154" s="61">
        <v>4.3479999999999998E-2</v>
      </c>
      <c r="O154" s="61">
        <v>0.375</v>
      </c>
      <c r="P154" s="61"/>
      <c r="Q154" s="61">
        <v>-8</v>
      </c>
      <c r="R154" s="61">
        <v>-2.6360000000000001E-2</v>
      </c>
      <c r="S154" s="61">
        <v>100.74</v>
      </c>
      <c r="T154" s="61">
        <v>162.84100000000001</v>
      </c>
      <c r="U154" s="61"/>
      <c r="V154" s="61">
        <v>10.521739999999999</v>
      </c>
      <c r="W154" s="61">
        <v>0.62</v>
      </c>
      <c r="X154" s="61">
        <v>0.6</v>
      </c>
      <c r="Y154" s="61">
        <v>0.63</v>
      </c>
      <c r="Z154" s="61">
        <v>0.64</v>
      </c>
      <c r="AA154" s="61">
        <v>23726475206.299999</v>
      </c>
      <c r="AB154" s="61">
        <v>232.22900000000001</v>
      </c>
      <c r="AC154" s="74">
        <v>45108</v>
      </c>
      <c r="AD154" s="61">
        <v>375.447</v>
      </c>
      <c r="AE154" s="62">
        <v>45154</v>
      </c>
      <c r="AF154" s="61">
        <v>1.617</v>
      </c>
      <c r="AG154" s="61"/>
      <c r="AH154" s="61"/>
      <c r="AI154" s="61">
        <v>6.68</v>
      </c>
      <c r="AJ154" s="61">
        <v>4.26</v>
      </c>
      <c r="AK154" s="61">
        <v>10.14</v>
      </c>
      <c r="AL154" s="61">
        <v>105.31</v>
      </c>
      <c r="AM154" s="61">
        <v>109.68</v>
      </c>
      <c r="AN154" s="61">
        <v>10.11</v>
      </c>
      <c r="AO154" s="61">
        <v>10.11</v>
      </c>
      <c r="AP154" s="61">
        <v>10.11</v>
      </c>
      <c r="AQ154" s="61">
        <v>10.11</v>
      </c>
      <c r="AR154" s="61" t="s">
        <v>183</v>
      </c>
      <c r="AS154" s="62"/>
    </row>
    <row r="155" spans="2:45">
      <c r="B155" s="61">
        <v>9</v>
      </c>
      <c r="C155" s="62">
        <v>45183</v>
      </c>
      <c r="D155" s="61" t="s">
        <v>103</v>
      </c>
      <c r="E155" s="61" t="s">
        <v>104</v>
      </c>
      <c r="F155" s="61" t="s">
        <v>52</v>
      </c>
      <c r="G155" s="61">
        <v>0.125</v>
      </c>
      <c r="H155" s="61" t="s">
        <v>105</v>
      </c>
      <c r="I155" s="67">
        <v>7146605</v>
      </c>
      <c r="J155" s="62">
        <v>45068</v>
      </c>
      <c r="K155" s="62">
        <v>45252</v>
      </c>
      <c r="L155" s="62">
        <v>45243</v>
      </c>
      <c r="M155" s="61">
        <v>0</v>
      </c>
      <c r="N155" s="61">
        <v>0.375</v>
      </c>
      <c r="O155" s="61">
        <v>6.25E-2</v>
      </c>
      <c r="P155" s="61"/>
      <c r="Q155" s="61">
        <v>115</v>
      </c>
      <c r="R155" s="61">
        <v>5.5370000000000003E-2</v>
      </c>
      <c r="S155" s="61">
        <v>71.540000000000006</v>
      </c>
      <c r="T155" s="61">
        <v>101.4562</v>
      </c>
      <c r="U155" s="61"/>
      <c r="V155" s="61">
        <v>33.1875</v>
      </c>
      <c r="W155" s="61">
        <v>1.1399999999999999</v>
      </c>
      <c r="X155" s="61">
        <v>1.1399999999999999</v>
      </c>
      <c r="Y155" s="61">
        <v>1.1499999999999999</v>
      </c>
      <c r="Z155" s="61">
        <v>1.1499999999999999</v>
      </c>
      <c r="AA155" s="61">
        <v>7250671231.5</v>
      </c>
      <c r="AB155" s="61">
        <v>264.88330000000002</v>
      </c>
      <c r="AC155" s="74">
        <v>45108</v>
      </c>
      <c r="AD155" s="61">
        <v>375.44560000000001</v>
      </c>
      <c r="AE155" s="62">
        <v>45154</v>
      </c>
      <c r="AF155" s="61">
        <v>1.417</v>
      </c>
      <c r="AG155" s="61"/>
      <c r="AH155" s="61"/>
      <c r="AI155" s="61">
        <v>2.04</v>
      </c>
      <c r="AJ155" s="61">
        <v>1.3</v>
      </c>
      <c r="AK155" s="61">
        <v>32.340000000000003</v>
      </c>
      <c r="AL155" s="61">
        <v>1064.3599999999999</v>
      </c>
      <c r="AM155" s="61">
        <v>1068.21</v>
      </c>
      <c r="AN155" s="61">
        <v>32.15</v>
      </c>
      <c r="AO155" s="61">
        <v>32.15</v>
      </c>
      <c r="AP155" s="61">
        <v>32.15</v>
      </c>
      <c r="AQ155" s="61">
        <v>32.159999999999997</v>
      </c>
      <c r="AR155" s="61" t="s">
        <v>183</v>
      </c>
      <c r="AS155" s="62"/>
    </row>
    <row r="156" spans="2:45">
      <c r="B156" s="61">
        <v>9</v>
      </c>
      <c r="C156" s="62">
        <v>45183</v>
      </c>
      <c r="D156" s="61" t="s">
        <v>73</v>
      </c>
      <c r="E156" s="61" t="s">
        <v>74</v>
      </c>
      <c r="F156" s="61" t="s">
        <v>52</v>
      </c>
      <c r="G156" s="61">
        <v>0.125</v>
      </c>
      <c r="H156" s="61" t="s">
        <v>75</v>
      </c>
      <c r="I156" s="67">
        <v>13904709</v>
      </c>
      <c r="J156" s="62">
        <v>45068</v>
      </c>
      <c r="K156" s="62">
        <v>45252</v>
      </c>
      <c r="L156" s="62">
        <v>45243</v>
      </c>
      <c r="M156" s="61">
        <v>0</v>
      </c>
      <c r="N156" s="61">
        <v>0.375</v>
      </c>
      <c r="O156" s="61">
        <v>6.25E-2</v>
      </c>
      <c r="P156" s="61"/>
      <c r="Q156" s="61">
        <v>115</v>
      </c>
      <c r="R156" s="61">
        <v>5.6399999999999999E-2</v>
      </c>
      <c r="S156" s="61">
        <v>91.48</v>
      </c>
      <c r="T156" s="61">
        <v>132.14619999999999</v>
      </c>
      <c r="U156" s="61"/>
      <c r="V156" s="61">
        <v>13.1875</v>
      </c>
      <c r="W156" s="61">
        <v>0.76</v>
      </c>
      <c r="X156" s="61">
        <v>0.75</v>
      </c>
      <c r="Y156" s="61">
        <v>0.77</v>
      </c>
      <c r="Z156" s="61">
        <v>0.78</v>
      </c>
      <c r="AA156" s="61">
        <v>18374545221.400002</v>
      </c>
      <c r="AB156" s="61">
        <v>260.01940000000002</v>
      </c>
      <c r="AC156" s="74">
        <v>45108</v>
      </c>
      <c r="AD156" s="61">
        <v>375.44709999999998</v>
      </c>
      <c r="AE156" s="62">
        <v>45154</v>
      </c>
      <c r="AF156" s="61">
        <v>1.444</v>
      </c>
      <c r="AG156" s="61"/>
      <c r="AH156" s="61"/>
      <c r="AI156" s="61">
        <v>5.17</v>
      </c>
      <c r="AJ156" s="61">
        <v>3.3</v>
      </c>
      <c r="AK156" s="61">
        <v>13.07</v>
      </c>
      <c r="AL156" s="61">
        <v>171.89</v>
      </c>
      <c r="AM156" s="61">
        <v>177.04</v>
      </c>
      <c r="AN156" s="61">
        <v>13.02</v>
      </c>
      <c r="AO156" s="61">
        <v>13.02</v>
      </c>
      <c r="AP156" s="61">
        <v>13.02</v>
      </c>
      <c r="AQ156" s="61">
        <v>13.02</v>
      </c>
      <c r="AR156" s="61" t="s">
        <v>183</v>
      </c>
      <c r="AS156" s="62"/>
    </row>
    <row r="157" spans="2:45">
      <c r="B157" s="61">
        <v>9</v>
      </c>
      <c r="C157" s="62">
        <v>45183</v>
      </c>
      <c r="D157" s="61" t="s">
        <v>82</v>
      </c>
      <c r="E157" s="61" t="s">
        <v>83</v>
      </c>
      <c r="F157" s="61" t="s">
        <v>52</v>
      </c>
      <c r="G157" s="61">
        <v>0.625</v>
      </c>
      <c r="H157" s="61" t="s">
        <v>84</v>
      </c>
      <c r="I157" s="67">
        <v>12559257</v>
      </c>
      <c r="J157" s="62">
        <v>45068</v>
      </c>
      <c r="K157" s="62">
        <v>45252</v>
      </c>
      <c r="L157" s="62">
        <v>45243</v>
      </c>
      <c r="M157" s="61">
        <v>0</v>
      </c>
      <c r="N157" s="61">
        <v>0.375</v>
      </c>
      <c r="O157" s="61">
        <v>0.3125</v>
      </c>
      <c r="P157" s="61"/>
      <c r="Q157" s="61">
        <v>115</v>
      </c>
      <c r="R157" s="61">
        <v>0.34514</v>
      </c>
      <c r="S157" s="61">
        <v>91.9</v>
      </c>
      <c r="T157" s="61">
        <v>162.74160000000001</v>
      </c>
      <c r="U157" s="61"/>
      <c r="V157" s="61">
        <v>19.1875</v>
      </c>
      <c r="W157" s="61">
        <v>1.06</v>
      </c>
      <c r="X157" s="61">
        <v>1.05</v>
      </c>
      <c r="Y157" s="61">
        <v>1.07</v>
      </c>
      <c r="Z157" s="61">
        <v>1.08</v>
      </c>
      <c r="AA157" s="61">
        <v>20439139145.099998</v>
      </c>
      <c r="AB157" s="61">
        <v>212.46449999999999</v>
      </c>
      <c r="AC157" s="74">
        <v>45108</v>
      </c>
      <c r="AD157" s="61">
        <v>375.4461</v>
      </c>
      <c r="AE157" s="62">
        <v>45154</v>
      </c>
      <c r="AF157" s="61">
        <v>1.7669999999999999</v>
      </c>
      <c r="AG157" s="61"/>
      <c r="AH157" s="61"/>
      <c r="AI157" s="61">
        <v>5.76</v>
      </c>
      <c r="AJ157" s="61">
        <v>3.67</v>
      </c>
      <c r="AK157" s="61">
        <v>18.02</v>
      </c>
      <c r="AL157" s="61">
        <v>338.48</v>
      </c>
      <c r="AM157" s="61">
        <v>343.78</v>
      </c>
      <c r="AN157" s="61">
        <v>17.920000000000002</v>
      </c>
      <c r="AO157" s="61">
        <v>17.920000000000002</v>
      </c>
      <c r="AP157" s="61">
        <v>17.920000000000002</v>
      </c>
      <c r="AQ157" s="61">
        <v>17.920000000000002</v>
      </c>
      <c r="AR157" s="61" t="s">
        <v>183</v>
      </c>
      <c r="AS157" s="62"/>
    </row>
    <row r="158" spans="2:45">
      <c r="B158" s="61">
        <v>9</v>
      </c>
      <c r="C158" s="62">
        <v>45183</v>
      </c>
      <c r="D158" s="61" t="s">
        <v>206</v>
      </c>
      <c r="E158" s="61" t="s">
        <v>207</v>
      </c>
      <c r="F158" s="61" t="s">
        <v>52</v>
      </c>
      <c r="G158" s="61">
        <v>0.125</v>
      </c>
      <c r="H158" s="61" t="s">
        <v>208</v>
      </c>
      <c r="I158" s="67">
        <v>9430074</v>
      </c>
      <c r="J158" s="62">
        <v>45007</v>
      </c>
      <c r="K158" s="62">
        <v>45191</v>
      </c>
      <c r="L158" s="62">
        <v>45364</v>
      </c>
      <c r="M158" s="61">
        <v>1</v>
      </c>
      <c r="N158" s="61">
        <v>4.3479999999999998E-2</v>
      </c>
      <c r="O158" s="61">
        <v>6.25E-2</v>
      </c>
      <c r="P158" s="61"/>
      <c r="Q158" s="61">
        <v>-8</v>
      </c>
      <c r="R158" s="61">
        <v>-3.4399999999999999E-3</v>
      </c>
      <c r="S158" s="61">
        <v>87.47</v>
      </c>
      <c r="T158" s="61">
        <v>110.6724</v>
      </c>
      <c r="U158" s="61"/>
      <c r="V158" s="61">
        <v>15.521739999999999</v>
      </c>
      <c r="W158" s="61">
        <v>0.96</v>
      </c>
      <c r="X158" s="61">
        <v>0.95</v>
      </c>
      <c r="Y158" s="61">
        <v>0.97</v>
      </c>
      <c r="Z158" s="61">
        <v>0.98</v>
      </c>
      <c r="AA158" s="61">
        <v>10436484756</v>
      </c>
      <c r="AB158" s="61">
        <v>296.72579999999999</v>
      </c>
      <c r="AC158" s="74">
        <v>45108</v>
      </c>
      <c r="AD158" s="61">
        <v>375.44720000000001</v>
      </c>
      <c r="AE158" s="62">
        <v>45154</v>
      </c>
      <c r="AF158" s="61">
        <v>1.2649999999999999</v>
      </c>
      <c r="AG158" s="61"/>
      <c r="AH158" s="61"/>
      <c r="AI158" s="61">
        <v>2.94</v>
      </c>
      <c r="AJ158" s="61">
        <v>1.87</v>
      </c>
      <c r="AK158" s="61">
        <v>15.36</v>
      </c>
      <c r="AL158" s="61">
        <v>237.66</v>
      </c>
      <c r="AM158" s="61">
        <v>242.96</v>
      </c>
      <c r="AN158" s="61">
        <v>15.29</v>
      </c>
      <c r="AO158" s="61">
        <v>15.29</v>
      </c>
      <c r="AP158" s="61">
        <v>15.29</v>
      </c>
      <c r="AQ158" s="61">
        <v>15.29</v>
      </c>
      <c r="AR158" s="61" t="s">
        <v>183</v>
      </c>
      <c r="AS158" s="62"/>
    </row>
    <row r="159" spans="2:45">
      <c r="B159" s="61">
        <v>9</v>
      </c>
      <c r="C159" s="62">
        <v>45183</v>
      </c>
      <c r="D159" s="61" t="s">
        <v>209</v>
      </c>
      <c r="E159" s="61" t="s">
        <v>210</v>
      </c>
      <c r="F159" s="61" t="s">
        <v>52</v>
      </c>
      <c r="G159" s="61">
        <v>0.625</v>
      </c>
      <c r="H159" s="61" t="s">
        <v>211</v>
      </c>
      <c r="I159" s="67">
        <v>8000000</v>
      </c>
      <c r="J159" s="62">
        <v>45043</v>
      </c>
      <c r="K159" s="62">
        <v>45191</v>
      </c>
      <c r="L159" s="62">
        <v>45364</v>
      </c>
      <c r="M159" s="61">
        <v>1</v>
      </c>
      <c r="N159" s="61">
        <v>4.3479999999999998E-2</v>
      </c>
      <c r="O159" s="61">
        <v>0.3125</v>
      </c>
      <c r="P159" s="61"/>
      <c r="Q159" s="61">
        <v>-8</v>
      </c>
      <c r="R159" s="61">
        <v>-1.4019999999999999E-2</v>
      </c>
      <c r="S159" s="61">
        <v>88.86</v>
      </c>
      <c r="T159" s="61">
        <v>91.655699999999996</v>
      </c>
      <c r="U159" s="61"/>
      <c r="V159" s="61">
        <v>21.521740000000001</v>
      </c>
      <c r="W159" s="61">
        <v>1.19</v>
      </c>
      <c r="X159" s="61">
        <v>1.17</v>
      </c>
      <c r="Y159" s="61">
        <v>1.19</v>
      </c>
      <c r="Z159" s="61">
        <v>1.2</v>
      </c>
      <c r="AA159" s="61">
        <v>7332458929.8999996</v>
      </c>
      <c r="AB159" s="61">
        <v>363.94</v>
      </c>
      <c r="AC159" s="74">
        <v>45108</v>
      </c>
      <c r="AD159" s="61">
        <v>375.44779999999997</v>
      </c>
      <c r="AE159" s="62">
        <v>45154</v>
      </c>
      <c r="AF159" s="61">
        <v>1.032</v>
      </c>
      <c r="AG159" s="61"/>
      <c r="AH159" s="61"/>
      <c r="AI159" s="61">
        <v>2.06</v>
      </c>
      <c r="AJ159" s="61">
        <v>1.32</v>
      </c>
      <c r="AK159" s="61">
        <v>20.07</v>
      </c>
      <c r="AL159" s="61">
        <v>421.68</v>
      </c>
      <c r="AM159" s="61">
        <v>426.59</v>
      </c>
      <c r="AN159" s="61">
        <v>19.95</v>
      </c>
      <c r="AO159" s="61">
        <v>19.95</v>
      </c>
      <c r="AP159" s="61">
        <v>19.95</v>
      </c>
      <c r="AQ159" s="61">
        <v>19.96</v>
      </c>
      <c r="AR159" s="61" t="s">
        <v>183</v>
      </c>
      <c r="AS159" s="62"/>
    </row>
    <row r="160" spans="2:45">
      <c r="B160" s="61">
        <v>9</v>
      </c>
      <c r="C160" s="62">
        <v>45183</v>
      </c>
      <c r="D160" s="61" t="s">
        <v>85</v>
      </c>
      <c r="E160" s="61" t="s">
        <v>86</v>
      </c>
      <c r="F160" s="61" t="s">
        <v>52</v>
      </c>
      <c r="G160" s="61">
        <v>0.125</v>
      </c>
      <c r="H160" s="61" t="s">
        <v>87</v>
      </c>
      <c r="I160" s="67">
        <v>15725522</v>
      </c>
      <c r="J160" s="62">
        <v>45007</v>
      </c>
      <c r="K160" s="62">
        <v>45191</v>
      </c>
      <c r="L160" s="62">
        <v>45364</v>
      </c>
      <c r="M160" s="61">
        <v>1</v>
      </c>
      <c r="N160" s="61">
        <v>4.3479999999999998E-2</v>
      </c>
      <c r="O160" s="61">
        <v>6.25E-2</v>
      </c>
      <c r="P160" s="61"/>
      <c r="Q160" s="61">
        <v>-8</v>
      </c>
      <c r="R160" s="61">
        <v>-4.2100000000000002E-3</v>
      </c>
      <c r="S160" s="61">
        <v>80.73</v>
      </c>
      <c r="T160" s="61">
        <v>125.0248</v>
      </c>
      <c r="U160" s="61"/>
      <c r="V160" s="61">
        <v>20.521740000000001</v>
      </c>
      <c r="W160" s="61">
        <v>1.1599999999999999</v>
      </c>
      <c r="X160" s="61">
        <v>1.1499999999999999</v>
      </c>
      <c r="Y160" s="61">
        <v>1.1599999999999999</v>
      </c>
      <c r="Z160" s="61">
        <v>1.17</v>
      </c>
      <c r="AA160" s="61">
        <v>19660796830</v>
      </c>
      <c r="AB160" s="61">
        <v>242.42259999999999</v>
      </c>
      <c r="AC160" s="74">
        <v>45108</v>
      </c>
      <c r="AD160" s="61">
        <v>375.44709999999998</v>
      </c>
      <c r="AE160" s="62">
        <v>45154</v>
      </c>
      <c r="AF160" s="61">
        <v>1.5489999999999999</v>
      </c>
      <c r="AG160" s="61"/>
      <c r="AH160" s="61"/>
      <c r="AI160" s="61">
        <v>5.54</v>
      </c>
      <c r="AJ160" s="61">
        <v>3.53</v>
      </c>
      <c r="AK160" s="61">
        <v>20.23</v>
      </c>
      <c r="AL160" s="61">
        <v>413.18</v>
      </c>
      <c r="AM160" s="61">
        <v>418.39</v>
      </c>
      <c r="AN160" s="61">
        <v>20.11</v>
      </c>
      <c r="AO160" s="61">
        <v>20.11</v>
      </c>
      <c r="AP160" s="61">
        <v>20.11</v>
      </c>
      <c r="AQ160" s="61">
        <v>20.12</v>
      </c>
      <c r="AR160" s="61" t="s">
        <v>183</v>
      </c>
      <c r="AS160" s="62"/>
    </row>
    <row r="161" spans="2:45">
      <c r="B161" s="61">
        <v>10</v>
      </c>
      <c r="C161" s="62">
        <v>45183</v>
      </c>
      <c r="D161" s="61" t="s">
        <v>184</v>
      </c>
      <c r="E161" s="61" t="s">
        <v>185</v>
      </c>
      <c r="F161" s="61" t="s">
        <v>52</v>
      </c>
      <c r="G161" s="61">
        <v>0.125</v>
      </c>
      <c r="H161" s="61" t="s">
        <v>186</v>
      </c>
      <c r="I161" s="67">
        <v>11504038</v>
      </c>
      <c r="J161" s="62">
        <v>45148</v>
      </c>
      <c r="K161" s="62">
        <v>45332</v>
      </c>
      <c r="L161" s="62">
        <v>45323</v>
      </c>
      <c r="M161" s="61">
        <v>0</v>
      </c>
      <c r="N161" s="61">
        <v>0.80978000000000006</v>
      </c>
      <c r="O161" s="61">
        <v>6.25E-2</v>
      </c>
      <c r="P161" s="61"/>
      <c r="Q161" s="61">
        <v>35</v>
      </c>
      <c r="R161" s="61">
        <v>1.52E-2</v>
      </c>
      <c r="S161" s="61">
        <v>97.486000000000004</v>
      </c>
      <c r="T161" s="61">
        <v>124.6764</v>
      </c>
      <c r="U161" s="61"/>
      <c r="V161" s="61">
        <v>7.90489</v>
      </c>
      <c r="W161" s="61">
        <v>0.38</v>
      </c>
      <c r="X161" s="61">
        <v>0.35</v>
      </c>
      <c r="Y161" s="61">
        <v>0.39</v>
      </c>
      <c r="Z161" s="61">
        <v>0.41</v>
      </c>
      <c r="AA161" s="61">
        <v>14342820434.200001</v>
      </c>
      <c r="AB161" s="61">
        <v>293.60320000000002</v>
      </c>
      <c r="AC161" s="74">
        <v>45108</v>
      </c>
      <c r="AD161" s="61">
        <v>375.44810000000001</v>
      </c>
      <c r="AE161" s="62">
        <v>45154</v>
      </c>
      <c r="AF161" s="61">
        <v>1.2789999999999999</v>
      </c>
      <c r="AG161" s="61"/>
      <c r="AH161" s="61"/>
      <c r="AI161" s="61">
        <v>4.87</v>
      </c>
      <c r="AJ161" s="61">
        <v>2.58</v>
      </c>
      <c r="AK161" s="61">
        <v>7.87</v>
      </c>
      <c r="AL161" s="61">
        <v>62.08</v>
      </c>
      <c r="AM161" s="61">
        <v>65.75</v>
      </c>
      <c r="AN161" s="61">
        <v>7.85</v>
      </c>
      <c r="AO161" s="61">
        <v>7.85</v>
      </c>
      <c r="AP161" s="61">
        <v>7.85</v>
      </c>
      <c r="AQ161" s="61">
        <v>7.85</v>
      </c>
      <c r="AR161" s="61" t="s">
        <v>183</v>
      </c>
      <c r="AS161" s="62"/>
    </row>
    <row r="162" spans="2:45">
      <c r="B162" s="61">
        <v>10</v>
      </c>
      <c r="C162" s="62">
        <v>45183</v>
      </c>
      <c r="D162" s="61" t="s">
        <v>187</v>
      </c>
      <c r="E162" s="61" t="s">
        <v>63</v>
      </c>
      <c r="F162" s="61" t="s">
        <v>53</v>
      </c>
      <c r="G162" s="61">
        <v>4.125</v>
      </c>
      <c r="H162" s="61" t="s">
        <v>64</v>
      </c>
      <c r="I162" s="67">
        <v>4841239</v>
      </c>
      <c r="J162" s="62">
        <v>45129</v>
      </c>
      <c r="K162" s="62">
        <v>45313</v>
      </c>
      <c r="L162" s="62">
        <v>45302</v>
      </c>
      <c r="M162" s="61">
        <v>0</v>
      </c>
      <c r="N162" s="61">
        <v>0.70652000000000004</v>
      </c>
      <c r="O162" s="61">
        <v>2.0625</v>
      </c>
      <c r="P162" s="61">
        <v>5.7294999999999998</v>
      </c>
      <c r="Q162" s="61">
        <v>54</v>
      </c>
      <c r="R162" s="61">
        <v>1.6814800000000001</v>
      </c>
      <c r="S162" s="61">
        <v>338.82600000000002</v>
      </c>
      <c r="T162" s="61">
        <v>340.50749999999999</v>
      </c>
      <c r="U162" s="61">
        <v>278.661</v>
      </c>
      <c r="V162" s="61">
        <v>6.8532599999999997</v>
      </c>
      <c r="W162" s="61">
        <v>0.36</v>
      </c>
      <c r="X162" s="61">
        <v>-0.03</v>
      </c>
      <c r="Y162" s="61">
        <v>0.52</v>
      </c>
      <c r="Z162" s="61">
        <v>0.77</v>
      </c>
      <c r="AA162" s="61">
        <v>16484781098.6</v>
      </c>
      <c r="AB162" s="61">
        <v>135.1</v>
      </c>
      <c r="AC162" s="74">
        <v>45108</v>
      </c>
      <c r="AD162" s="61">
        <v>374.2</v>
      </c>
      <c r="AE162" s="62">
        <v>45154</v>
      </c>
      <c r="AF162" s="61">
        <v>2.77</v>
      </c>
      <c r="AG162" s="61">
        <v>0.33333000000000002</v>
      </c>
      <c r="AH162" s="61">
        <v>375.3</v>
      </c>
      <c r="AI162" s="61">
        <v>5.59</v>
      </c>
      <c r="AJ162" s="61">
        <v>2.96</v>
      </c>
      <c r="AK162" s="61">
        <v>6.11</v>
      </c>
      <c r="AL162" s="61">
        <v>40.17</v>
      </c>
      <c r="AM162" s="61">
        <v>43.07</v>
      </c>
      <c r="AN162" s="61">
        <v>6.08</v>
      </c>
      <c r="AO162" s="61">
        <v>6.09</v>
      </c>
      <c r="AP162" s="61">
        <v>6.1</v>
      </c>
      <c r="AQ162" s="61">
        <v>6.13</v>
      </c>
      <c r="AR162" s="61" t="s">
        <v>183</v>
      </c>
      <c r="AS162" s="62"/>
    </row>
    <row r="163" spans="2:45">
      <c r="B163" s="61">
        <v>10</v>
      </c>
      <c r="C163" s="62">
        <v>45183</v>
      </c>
      <c r="D163" s="61" t="s">
        <v>188</v>
      </c>
      <c r="E163" s="61" t="s">
        <v>189</v>
      </c>
      <c r="F163" s="61" t="s">
        <v>52</v>
      </c>
      <c r="G163" s="61">
        <v>0.75</v>
      </c>
      <c r="H163" s="61" t="s">
        <v>190</v>
      </c>
      <c r="I163" s="67">
        <v>3530375</v>
      </c>
      <c r="J163" s="62">
        <v>45105</v>
      </c>
      <c r="K163" s="62">
        <v>45252</v>
      </c>
      <c r="L163" s="62">
        <v>45243</v>
      </c>
      <c r="M163" s="61">
        <v>0</v>
      </c>
      <c r="N163" s="61">
        <v>0.375</v>
      </c>
      <c r="O163" s="61">
        <v>0.375</v>
      </c>
      <c r="P163" s="61"/>
      <c r="Q163" s="61">
        <v>78</v>
      </c>
      <c r="R163" s="61">
        <v>0.16034000000000001</v>
      </c>
      <c r="S163" s="61">
        <v>101.57</v>
      </c>
      <c r="T163" s="61">
        <v>102.6049</v>
      </c>
      <c r="U163" s="61"/>
      <c r="V163" s="61">
        <v>10.1875</v>
      </c>
      <c r="W163" s="61">
        <v>0.53</v>
      </c>
      <c r="X163" s="61">
        <v>0.51</v>
      </c>
      <c r="Y163" s="61">
        <v>0.54</v>
      </c>
      <c r="Z163" s="61">
        <v>0.56000000000000005</v>
      </c>
      <c r="AA163" s="61">
        <v>3622336107.4000001</v>
      </c>
      <c r="AB163" s="61">
        <v>372.24</v>
      </c>
      <c r="AC163" s="74">
        <v>45108</v>
      </c>
      <c r="AD163" s="61">
        <v>375.44499999999999</v>
      </c>
      <c r="AE163" s="62">
        <v>45154</v>
      </c>
      <c r="AF163" s="61">
        <v>1.0089999999999999</v>
      </c>
      <c r="AG163" s="61"/>
      <c r="AH163" s="61"/>
      <c r="AI163" s="61">
        <v>1.23</v>
      </c>
      <c r="AJ163" s="61">
        <v>0.65</v>
      </c>
      <c r="AK163" s="61">
        <v>9.82</v>
      </c>
      <c r="AL163" s="61">
        <v>98.75</v>
      </c>
      <c r="AM163" s="61">
        <v>103.08</v>
      </c>
      <c r="AN163" s="61">
        <v>9.7899999999999991</v>
      </c>
      <c r="AO163" s="61">
        <v>9.7899999999999991</v>
      </c>
      <c r="AP163" s="61">
        <v>9.7899999999999991</v>
      </c>
      <c r="AQ163" s="61">
        <v>9.7899999999999991</v>
      </c>
      <c r="AR163" s="61" t="s">
        <v>183</v>
      </c>
      <c r="AS163" s="62"/>
    </row>
    <row r="164" spans="2:45">
      <c r="B164" s="61">
        <v>10</v>
      </c>
      <c r="C164" s="62">
        <v>45183</v>
      </c>
      <c r="D164" s="61" t="s">
        <v>57</v>
      </c>
      <c r="E164" s="61" t="s">
        <v>58</v>
      </c>
      <c r="F164" s="61" t="s">
        <v>52</v>
      </c>
      <c r="G164" s="61">
        <v>1.25</v>
      </c>
      <c r="H164" s="61" t="s">
        <v>59</v>
      </c>
      <c r="I164" s="67">
        <v>14170199</v>
      </c>
      <c r="J164" s="62">
        <v>45068</v>
      </c>
      <c r="K164" s="62">
        <v>45252</v>
      </c>
      <c r="L164" s="62">
        <v>45243</v>
      </c>
      <c r="M164" s="61">
        <v>0</v>
      </c>
      <c r="N164" s="61">
        <v>0.375</v>
      </c>
      <c r="O164" s="61">
        <v>0.625</v>
      </c>
      <c r="P164" s="61"/>
      <c r="Q164" s="61">
        <v>115</v>
      </c>
      <c r="R164" s="61">
        <v>0.75570999999999999</v>
      </c>
      <c r="S164" s="61">
        <v>102.59099999999999</v>
      </c>
      <c r="T164" s="61">
        <v>199.2313</v>
      </c>
      <c r="U164" s="61"/>
      <c r="V164" s="61">
        <v>4.1875</v>
      </c>
      <c r="W164" s="61">
        <v>0.49</v>
      </c>
      <c r="X164" s="61">
        <v>0.43</v>
      </c>
      <c r="Y164" s="61">
        <v>0.51</v>
      </c>
      <c r="Z164" s="61">
        <v>0.54</v>
      </c>
      <c r="AA164" s="61">
        <v>28231477514.5</v>
      </c>
      <c r="AB164" s="61">
        <v>194.0667</v>
      </c>
      <c r="AC164" s="74">
        <v>45108</v>
      </c>
      <c r="AD164" s="61">
        <v>375.44720000000001</v>
      </c>
      <c r="AE164" s="62">
        <v>45154</v>
      </c>
      <c r="AF164" s="61">
        <v>1.9350000000000001</v>
      </c>
      <c r="AG164" s="61"/>
      <c r="AH164" s="61"/>
      <c r="AI164" s="61">
        <v>9.58</v>
      </c>
      <c r="AJ164" s="61">
        <v>5.07</v>
      </c>
      <c r="AK164" s="61">
        <v>4.08</v>
      </c>
      <c r="AL164" s="61">
        <v>16.940000000000001</v>
      </c>
      <c r="AM164" s="61">
        <v>18.87</v>
      </c>
      <c r="AN164" s="61">
        <v>4.07</v>
      </c>
      <c r="AO164" s="61">
        <v>4.07</v>
      </c>
      <c r="AP164" s="61">
        <v>4.07</v>
      </c>
      <c r="AQ164" s="61">
        <v>4.07</v>
      </c>
      <c r="AR164" s="61" t="s">
        <v>183</v>
      </c>
      <c r="AS164" s="62"/>
    </row>
    <row r="165" spans="2:45">
      <c r="B165" s="61">
        <v>10</v>
      </c>
      <c r="C165" s="62">
        <v>45183</v>
      </c>
      <c r="D165" s="61" t="s">
        <v>219</v>
      </c>
      <c r="E165" s="61" t="s">
        <v>220</v>
      </c>
      <c r="F165" s="61" t="s">
        <v>53</v>
      </c>
      <c r="G165" s="61">
        <v>2.5</v>
      </c>
      <c r="H165" s="61" t="s">
        <v>221</v>
      </c>
      <c r="I165" s="67">
        <v>6821210</v>
      </c>
      <c r="J165" s="62">
        <v>45124</v>
      </c>
      <c r="K165" s="62">
        <v>45308</v>
      </c>
      <c r="L165" s="62">
        <v>45299</v>
      </c>
      <c r="M165" s="61">
        <v>0</v>
      </c>
      <c r="N165" s="61">
        <v>0.67935000000000001</v>
      </c>
      <c r="O165" s="61">
        <v>1.25</v>
      </c>
      <c r="P165" s="61">
        <v>4.8032000000000004</v>
      </c>
      <c r="Q165" s="61">
        <v>59</v>
      </c>
      <c r="R165" s="61">
        <v>1.54016</v>
      </c>
      <c r="S165" s="61">
        <v>377.899</v>
      </c>
      <c r="T165" s="61">
        <v>379.43920000000003</v>
      </c>
      <c r="U165" s="61">
        <v>384.678</v>
      </c>
      <c r="V165" s="61">
        <v>0.83967000000000003</v>
      </c>
      <c r="W165" s="61">
        <v>1.18</v>
      </c>
      <c r="X165" s="61">
        <v>-1.63</v>
      </c>
      <c r="Y165" s="61">
        <v>2.36</v>
      </c>
      <c r="Z165" s="61">
        <v>4.17</v>
      </c>
      <c r="AA165" s="61">
        <v>25882341688.599998</v>
      </c>
      <c r="AB165" s="61">
        <v>97.667900000000003</v>
      </c>
      <c r="AC165" s="74">
        <v>45108</v>
      </c>
      <c r="AD165" s="61">
        <v>374.2</v>
      </c>
      <c r="AE165" s="62">
        <v>45154</v>
      </c>
      <c r="AF165" s="61">
        <v>3.831</v>
      </c>
      <c r="AG165" s="61">
        <v>0.33333000000000002</v>
      </c>
      <c r="AH165" s="61">
        <v>375.3</v>
      </c>
      <c r="AI165" s="61">
        <v>8.7799999999999994</v>
      </c>
      <c r="AJ165" s="61">
        <v>4.6500000000000004</v>
      </c>
      <c r="AK165" s="61">
        <v>0</v>
      </c>
      <c r="AL165" s="61">
        <v>0</v>
      </c>
      <c r="AM165" s="61">
        <v>1.1000000000000001</v>
      </c>
      <c r="AN165" s="61">
        <v>0.82</v>
      </c>
      <c r="AO165" s="61">
        <v>0.82</v>
      </c>
      <c r="AP165" s="61">
        <v>0.83</v>
      </c>
      <c r="AQ165" s="61">
        <v>0.84</v>
      </c>
      <c r="AR165" s="61" t="s">
        <v>183</v>
      </c>
      <c r="AS165" s="62"/>
    </row>
    <row r="166" spans="2:45">
      <c r="B166" s="61">
        <v>10</v>
      </c>
      <c r="C166" s="62">
        <v>45183</v>
      </c>
      <c r="D166" s="61">
        <v>3179082</v>
      </c>
      <c r="E166" s="61" t="s">
        <v>71</v>
      </c>
      <c r="F166" s="61" t="s">
        <v>53</v>
      </c>
      <c r="G166" s="61">
        <v>2</v>
      </c>
      <c r="H166" s="61" t="s">
        <v>72</v>
      </c>
      <c r="I166" s="67">
        <v>9083989</v>
      </c>
      <c r="J166" s="62">
        <v>45133</v>
      </c>
      <c r="K166" s="62">
        <v>45317</v>
      </c>
      <c r="L166" s="62">
        <v>45308</v>
      </c>
      <c r="M166" s="61">
        <v>0</v>
      </c>
      <c r="N166" s="61">
        <v>0.72826000000000002</v>
      </c>
      <c r="O166" s="61">
        <v>1</v>
      </c>
      <c r="P166" s="61">
        <v>2.1619000000000002</v>
      </c>
      <c r="Q166" s="61">
        <v>50</v>
      </c>
      <c r="R166" s="61">
        <v>0.58745999999999998</v>
      </c>
      <c r="S166" s="61">
        <v>241.97</v>
      </c>
      <c r="T166" s="61">
        <v>242.5575</v>
      </c>
      <c r="U166" s="61">
        <v>216.1429</v>
      </c>
      <c r="V166" s="61">
        <v>11.364129999999999</v>
      </c>
      <c r="W166" s="61">
        <v>0.61</v>
      </c>
      <c r="X166" s="61">
        <v>0.37</v>
      </c>
      <c r="Y166" s="61">
        <v>0.71</v>
      </c>
      <c r="Z166" s="61">
        <v>0.87</v>
      </c>
      <c r="AA166" s="61">
        <v>22033893310.900002</v>
      </c>
      <c r="AB166" s="61">
        <v>173.6</v>
      </c>
      <c r="AC166" s="74">
        <v>45108</v>
      </c>
      <c r="AD166" s="61">
        <v>374.2</v>
      </c>
      <c r="AE166" s="62">
        <v>45154</v>
      </c>
      <c r="AF166" s="61">
        <v>2.1560000000000001</v>
      </c>
      <c r="AG166" s="61">
        <v>0.33333000000000002</v>
      </c>
      <c r="AH166" s="61">
        <v>375.3</v>
      </c>
      <c r="AI166" s="61">
        <v>7.47</v>
      </c>
      <c r="AJ166" s="61">
        <v>3.96</v>
      </c>
      <c r="AK166" s="61">
        <v>10.29</v>
      </c>
      <c r="AL166" s="61">
        <v>112.88</v>
      </c>
      <c r="AM166" s="61">
        <v>117.31</v>
      </c>
      <c r="AN166" s="61">
        <v>10.23</v>
      </c>
      <c r="AO166" s="61">
        <v>10.25</v>
      </c>
      <c r="AP166" s="61">
        <v>10.26</v>
      </c>
      <c r="AQ166" s="61">
        <v>10.29</v>
      </c>
      <c r="AR166" s="61" t="s">
        <v>183</v>
      </c>
      <c r="AS166" s="62"/>
    </row>
    <row r="167" spans="2:45">
      <c r="B167" s="61">
        <v>10</v>
      </c>
      <c r="C167" s="62">
        <v>45183</v>
      </c>
      <c r="D167" s="61" t="s">
        <v>65</v>
      </c>
      <c r="E167" s="61" t="s">
        <v>66</v>
      </c>
      <c r="F167" s="61" t="s">
        <v>52</v>
      </c>
      <c r="G167" s="61">
        <v>1.25</v>
      </c>
      <c r="H167" s="61" t="s">
        <v>67</v>
      </c>
      <c r="I167" s="67">
        <v>14656667</v>
      </c>
      <c r="J167" s="62">
        <v>45068</v>
      </c>
      <c r="K167" s="62">
        <v>45252</v>
      </c>
      <c r="L167" s="62">
        <v>45243</v>
      </c>
      <c r="M167" s="61">
        <v>0</v>
      </c>
      <c r="N167" s="61">
        <v>0.375</v>
      </c>
      <c r="O167" s="61">
        <v>0.625</v>
      </c>
      <c r="P167" s="61"/>
      <c r="Q167" s="61">
        <v>115</v>
      </c>
      <c r="R167" s="61">
        <v>0.67544000000000004</v>
      </c>
      <c r="S167" s="61">
        <v>106.452</v>
      </c>
      <c r="T167" s="61">
        <v>184.74369999999999</v>
      </c>
      <c r="U167" s="61"/>
      <c r="V167" s="61">
        <v>9.1875</v>
      </c>
      <c r="W167" s="61">
        <v>0.47</v>
      </c>
      <c r="X167" s="61">
        <v>0.44</v>
      </c>
      <c r="Y167" s="61">
        <v>0.48</v>
      </c>
      <c r="Z167" s="61">
        <v>0.49</v>
      </c>
      <c r="AA167" s="61">
        <v>27077271805.5</v>
      </c>
      <c r="AB167" s="61">
        <v>217.13229999999999</v>
      </c>
      <c r="AC167" s="74">
        <v>45108</v>
      </c>
      <c r="AD167" s="61">
        <v>375.4477</v>
      </c>
      <c r="AE167" s="62">
        <v>45154</v>
      </c>
      <c r="AF167" s="61">
        <v>1.7290000000000001</v>
      </c>
      <c r="AG167" s="61"/>
      <c r="AH167" s="61"/>
      <c r="AI167" s="61">
        <v>9.19</v>
      </c>
      <c r="AJ167" s="61">
        <v>4.8600000000000003</v>
      </c>
      <c r="AK167" s="61">
        <v>8.6999999999999993</v>
      </c>
      <c r="AL167" s="61">
        <v>78.42</v>
      </c>
      <c r="AM167" s="61">
        <v>82.37</v>
      </c>
      <c r="AN167" s="61">
        <v>8.68</v>
      </c>
      <c r="AO167" s="61">
        <v>8.68</v>
      </c>
      <c r="AP167" s="61">
        <v>8.68</v>
      </c>
      <c r="AQ167" s="61">
        <v>8.68</v>
      </c>
      <c r="AR167" s="61" t="s">
        <v>183</v>
      </c>
      <c r="AS167" s="62"/>
    </row>
    <row r="168" spans="2:45">
      <c r="B168" s="61">
        <v>10</v>
      </c>
      <c r="C168" s="62">
        <v>45183</v>
      </c>
      <c r="D168" s="61" t="s">
        <v>60</v>
      </c>
      <c r="E168" s="61" t="s">
        <v>61</v>
      </c>
      <c r="F168" s="61" t="s">
        <v>52</v>
      </c>
      <c r="G168" s="61">
        <v>0.125</v>
      </c>
      <c r="H168" s="61" t="s">
        <v>62</v>
      </c>
      <c r="I168" s="67">
        <v>15458789</v>
      </c>
      <c r="J168" s="62">
        <v>45007</v>
      </c>
      <c r="K168" s="62">
        <v>45191</v>
      </c>
      <c r="L168" s="62">
        <v>45364</v>
      </c>
      <c r="M168" s="61">
        <v>1</v>
      </c>
      <c r="N168" s="61">
        <v>4.3479999999999998E-2</v>
      </c>
      <c r="O168" s="61">
        <v>6.25E-2</v>
      </c>
      <c r="P168" s="61"/>
      <c r="Q168" s="61">
        <v>-8</v>
      </c>
      <c r="R168" s="61">
        <v>-4.3E-3</v>
      </c>
      <c r="S168" s="61">
        <v>97.483999999999995</v>
      </c>
      <c r="T168" s="61">
        <v>154.15299999999999</v>
      </c>
      <c r="U168" s="61"/>
      <c r="V168" s="61">
        <v>5.5217400000000003</v>
      </c>
      <c r="W168" s="61">
        <v>0.49</v>
      </c>
      <c r="X168" s="61">
        <v>0.44</v>
      </c>
      <c r="Y168" s="61">
        <v>0.5</v>
      </c>
      <c r="Z168" s="61">
        <v>0.53</v>
      </c>
      <c r="AA168" s="61">
        <v>23830187172.099998</v>
      </c>
      <c r="AB168" s="61">
        <v>237.42</v>
      </c>
      <c r="AC168" s="74">
        <v>45108</v>
      </c>
      <c r="AD168" s="61">
        <v>375.44650000000001</v>
      </c>
      <c r="AE168" s="62">
        <v>45154</v>
      </c>
      <c r="AF168" s="61">
        <v>1.581</v>
      </c>
      <c r="AG168" s="61"/>
      <c r="AH168" s="61"/>
      <c r="AI168" s="61">
        <v>8.08</v>
      </c>
      <c r="AJ168" s="61">
        <v>4.28</v>
      </c>
      <c r="AK168" s="61">
        <v>5.5</v>
      </c>
      <c r="AL168" s="61">
        <v>30.36</v>
      </c>
      <c r="AM168" s="61">
        <v>32.94</v>
      </c>
      <c r="AN168" s="61">
        <v>5.49</v>
      </c>
      <c r="AO168" s="61">
        <v>5.49</v>
      </c>
      <c r="AP168" s="61">
        <v>5.49</v>
      </c>
      <c r="AQ168" s="61">
        <v>5.49</v>
      </c>
      <c r="AR168" s="61" t="s">
        <v>183</v>
      </c>
      <c r="AS168" s="62"/>
    </row>
    <row r="169" spans="2:45">
      <c r="B169" s="61">
        <v>10</v>
      </c>
      <c r="C169" s="62">
        <v>45183</v>
      </c>
      <c r="D169" s="61" t="s">
        <v>68</v>
      </c>
      <c r="E169" s="61" t="s">
        <v>69</v>
      </c>
      <c r="F169" s="61" t="s">
        <v>52</v>
      </c>
      <c r="G169" s="61">
        <v>0.75</v>
      </c>
      <c r="H169" s="61" t="s">
        <v>70</v>
      </c>
      <c r="I169" s="67">
        <v>14570332</v>
      </c>
      <c r="J169" s="62">
        <v>45007</v>
      </c>
      <c r="K169" s="62">
        <v>45191</v>
      </c>
      <c r="L169" s="62">
        <v>45364</v>
      </c>
      <c r="M169" s="61">
        <v>1</v>
      </c>
      <c r="N169" s="61">
        <v>4.3479999999999998E-2</v>
      </c>
      <c r="O169" s="61">
        <v>0.375</v>
      </c>
      <c r="P169" s="61"/>
      <c r="Q169" s="61">
        <v>-8</v>
      </c>
      <c r="R169" s="61">
        <v>-2.6360000000000001E-2</v>
      </c>
      <c r="S169" s="61">
        <v>100.74</v>
      </c>
      <c r="T169" s="61">
        <v>162.84100000000001</v>
      </c>
      <c r="U169" s="61"/>
      <c r="V169" s="61">
        <v>10.521739999999999</v>
      </c>
      <c r="W169" s="61">
        <v>0.62</v>
      </c>
      <c r="X169" s="61">
        <v>0.6</v>
      </c>
      <c r="Y169" s="61">
        <v>0.63</v>
      </c>
      <c r="Z169" s="61">
        <v>0.64</v>
      </c>
      <c r="AA169" s="61">
        <v>23726475206.299999</v>
      </c>
      <c r="AB169" s="61">
        <v>232.22900000000001</v>
      </c>
      <c r="AC169" s="74">
        <v>45108</v>
      </c>
      <c r="AD169" s="61">
        <v>375.447</v>
      </c>
      <c r="AE169" s="62">
        <v>45154</v>
      </c>
      <c r="AF169" s="61">
        <v>1.617</v>
      </c>
      <c r="AG169" s="61"/>
      <c r="AH169" s="61"/>
      <c r="AI169" s="61">
        <v>8.0500000000000007</v>
      </c>
      <c r="AJ169" s="61">
        <v>4.26</v>
      </c>
      <c r="AK169" s="61">
        <v>10.14</v>
      </c>
      <c r="AL169" s="61">
        <v>105.31</v>
      </c>
      <c r="AM169" s="61">
        <v>109.68</v>
      </c>
      <c r="AN169" s="61">
        <v>10.11</v>
      </c>
      <c r="AO169" s="61">
        <v>10.11</v>
      </c>
      <c r="AP169" s="61">
        <v>10.11</v>
      </c>
      <c r="AQ169" s="61">
        <v>10.11</v>
      </c>
      <c r="AR169" s="61" t="s">
        <v>183</v>
      </c>
      <c r="AS169" s="62"/>
    </row>
    <row r="170" spans="2:45">
      <c r="B170" s="61">
        <v>10</v>
      </c>
      <c r="C170" s="62">
        <v>45183</v>
      </c>
      <c r="D170" s="61" t="s">
        <v>76</v>
      </c>
      <c r="E170" s="61" t="s">
        <v>77</v>
      </c>
      <c r="F170" s="61" t="s">
        <v>52</v>
      </c>
      <c r="G170" s="61">
        <v>1.125</v>
      </c>
      <c r="H170" s="61" t="s">
        <v>78</v>
      </c>
      <c r="I170" s="67">
        <v>13065680</v>
      </c>
      <c r="J170" s="62">
        <v>45068</v>
      </c>
      <c r="K170" s="62">
        <v>45252</v>
      </c>
      <c r="L170" s="62">
        <v>45243</v>
      </c>
      <c r="M170" s="61">
        <v>0</v>
      </c>
      <c r="N170" s="61">
        <v>0.375</v>
      </c>
      <c r="O170" s="61">
        <v>0.5625</v>
      </c>
      <c r="P170" s="61"/>
      <c r="Q170" s="61">
        <v>115</v>
      </c>
      <c r="R170" s="61">
        <v>0.65264</v>
      </c>
      <c r="S170" s="61">
        <v>103.34</v>
      </c>
      <c r="T170" s="61">
        <v>192.4941</v>
      </c>
      <c r="U170" s="61"/>
      <c r="V170" s="61">
        <v>14.1875</v>
      </c>
      <c r="W170" s="61">
        <v>0.83</v>
      </c>
      <c r="X170" s="61">
        <v>0.82</v>
      </c>
      <c r="Y170" s="61">
        <v>0.84</v>
      </c>
      <c r="Z170" s="61">
        <v>0.85</v>
      </c>
      <c r="AA170" s="61">
        <v>25150657054.099998</v>
      </c>
      <c r="AB170" s="61">
        <v>202.24289999999999</v>
      </c>
      <c r="AC170" s="74">
        <v>45108</v>
      </c>
      <c r="AD170" s="61">
        <v>375.44569999999999</v>
      </c>
      <c r="AE170" s="62">
        <v>45154</v>
      </c>
      <c r="AF170" s="61">
        <v>1.8560000000000001</v>
      </c>
      <c r="AG170" s="61"/>
      <c r="AH170" s="61"/>
      <c r="AI170" s="61">
        <v>8.5299999999999994</v>
      </c>
      <c r="AJ170" s="61">
        <v>4.5199999999999996</v>
      </c>
      <c r="AK170" s="61">
        <v>13.13</v>
      </c>
      <c r="AL170" s="61">
        <v>181.47</v>
      </c>
      <c r="AM170" s="61">
        <v>186.45</v>
      </c>
      <c r="AN170" s="61">
        <v>13.08</v>
      </c>
      <c r="AO170" s="61">
        <v>13.08</v>
      </c>
      <c r="AP170" s="61">
        <v>13.08</v>
      </c>
      <c r="AQ170" s="61">
        <v>13.08</v>
      </c>
      <c r="AR170" s="61" t="s">
        <v>183</v>
      </c>
      <c r="AS170" s="62"/>
    </row>
    <row r="171" spans="2:45">
      <c r="B171" s="61">
        <v>10</v>
      </c>
      <c r="C171" s="62">
        <v>45183</v>
      </c>
      <c r="D171" s="61" t="s">
        <v>222</v>
      </c>
      <c r="E171" s="61" t="s">
        <v>223</v>
      </c>
      <c r="F171" s="61" t="s">
        <v>52</v>
      </c>
      <c r="G171" s="61">
        <v>0.125</v>
      </c>
      <c r="H171" s="61" t="s">
        <v>221</v>
      </c>
      <c r="I171" s="67">
        <v>15243857</v>
      </c>
      <c r="J171" s="62">
        <v>45007</v>
      </c>
      <c r="K171" s="62">
        <v>45191</v>
      </c>
      <c r="L171" s="62">
        <v>45364</v>
      </c>
      <c r="M171" s="61">
        <v>1</v>
      </c>
      <c r="N171" s="61">
        <v>4.3479999999999998E-2</v>
      </c>
      <c r="O171" s="61">
        <v>6.25E-2</v>
      </c>
      <c r="P171" s="61"/>
      <c r="Q171" s="61">
        <v>-8</v>
      </c>
      <c r="R171" s="61">
        <v>-4.2100000000000002E-3</v>
      </c>
      <c r="S171" s="61">
        <v>98.64</v>
      </c>
      <c r="T171" s="61">
        <v>152.7645</v>
      </c>
      <c r="U171" s="61"/>
      <c r="V171" s="61">
        <v>0.52173999999999998</v>
      </c>
      <c r="W171" s="61">
        <v>1.66</v>
      </c>
      <c r="X171" s="61">
        <v>1.23</v>
      </c>
      <c r="Y171" s="61">
        <v>1.85</v>
      </c>
      <c r="Z171" s="61">
        <v>2.12</v>
      </c>
      <c r="AA171" s="61">
        <v>23287200621.900002</v>
      </c>
      <c r="AB171" s="61">
        <v>242.4194</v>
      </c>
      <c r="AC171" s="74">
        <v>45108</v>
      </c>
      <c r="AD171" s="61">
        <v>375.447</v>
      </c>
      <c r="AE171" s="62">
        <v>45154</v>
      </c>
      <c r="AF171" s="61">
        <v>1.5489999999999999</v>
      </c>
      <c r="AG171" s="61"/>
      <c r="AH171" s="61"/>
      <c r="AI171" s="61">
        <v>7.9</v>
      </c>
      <c r="AJ171" s="61">
        <v>4.18</v>
      </c>
      <c r="AK171" s="61">
        <v>0</v>
      </c>
      <c r="AL171" s="61">
        <v>0</v>
      </c>
      <c r="AM171" s="61">
        <v>0.52</v>
      </c>
      <c r="AN171" s="61">
        <v>0.52</v>
      </c>
      <c r="AO171" s="61">
        <v>0.52</v>
      </c>
      <c r="AP171" s="61">
        <v>0.52</v>
      </c>
      <c r="AQ171" s="61">
        <v>0.52</v>
      </c>
      <c r="AR171" s="61" t="s">
        <v>183</v>
      </c>
      <c r="AS171" s="62"/>
    </row>
    <row r="172" spans="2:45">
      <c r="B172" s="61">
        <v>10</v>
      </c>
      <c r="C172" s="62">
        <v>45183</v>
      </c>
      <c r="D172" s="61" t="s">
        <v>54</v>
      </c>
      <c r="E172" s="61" t="s">
        <v>55</v>
      </c>
      <c r="F172" s="61" t="s">
        <v>52</v>
      </c>
      <c r="G172" s="61">
        <v>0.125</v>
      </c>
      <c r="H172" s="61" t="s">
        <v>56</v>
      </c>
      <c r="I172" s="67">
        <v>13454768</v>
      </c>
      <c r="J172" s="62">
        <v>45007</v>
      </c>
      <c r="K172" s="62">
        <v>45191</v>
      </c>
      <c r="L172" s="62">
        <v>45364</v>
      </c>
      <c r="M172" s="61">
        <v>1</v>
      </c>
      <c r="N172" s="61">
        <v>4.3479999999999998E-2</v>
      </c>
      <c r="O172" s="61">
        <v>6.25E-2</v>
      </c>
      <c r="P172" s="61"/>
      <c r="Q172" s="61">
        <v>-8</v>
      </c>
      <c r="R172" s="61">
        <v>-3.9500000000000004E-3</v>
      </c>
      <c r="S172" s="61">
        <v>97.843999999999994</v>
      </c>
      <c r="T172" s="61">
        <v>142.2475</v>
      </c>
      <c r="U172" s="61"/>
      <c r="V172" s="61">
        <v>2.5217399999999999</v>
      </c>
      <c r="W172" s="61">
        <v>0.77</v>
      </c>
      <c r="X172" s="61">
        <v>0.68</v>
      </c>
      <c r="Y172" s="61">
        <v>0.8</v>
      </c>
      <c r="Z172" s="61">
        <v>0.86</v>
      </c>
      <c r="AA172" s="61">
        <v>19139074761.5</v>
      </c>
      <c r="AB172" s="61">
        <v>258.24189999999999</v>
      </c>
      <c r="AC172" s="74">
        <v>45108</v>
      </c>
      <c r="AD172" s="61">
        <v>375.44760000000002</v>
      </c>
      <c r="AE172" s="62">
        <v>45154</v>
      </c>
      <c r="AF172" s="61">
        <v>1.454</v>
      </c>
      <c r="AG172" s="61"/>
      <c r="AH172" s="61"/>
      <c r="AI172" s="61">
        <v>6.49</v>
      </c>
      <c r="AJ172" s="61">
        <v>3.44</v>
      </c>
      <c r="AK172" s="61">
        <v>2.52</v>
      </c>
      <c r="AL172" s="61">
        <v>6.35</v>
      </c>
      <c r="AM172" s="61">
        <v>7.54</v>
      </c>
      <c r="AN172" s="61">
        <v>2.5099999999999998</v>
      </c>
      <c r="AO172" s="61">
        <v>2.5099999999999998</v>
      </c>
      <c r="AP172" s="61">
        <v>2.5099999999999998</v>
      </c>
      <c r="AQ172" s="61">
        <v>2.5099999999999998</v>
      </c>
      <c r="AR172" s="61" t="s">
        <v>183</v>
      </c>
      <c r="AS172" s="62"/>
    </row>
    <row r="173" spans="2:45">
      <c r="B173" s="61">
        <v>10</v>
      </c>
      <c r="C173" s="62">
        <v>45183</v>
      </c>
      <c r="D173" s="61" t="s">
        <v>191</v>
      </c>
      <c r="E173" s="61" t="s">
        <v>192</v>
      </c>
      <c r="F173" s="61" t="s">
        <v>52</v>
      </c>
      <c r="G173" s="61">
        <v>0.125</v>
      </c>
      <c r="H173" s="61" t="s">
        <v>193</v>
      </c>
      <c r="I173" s="67">
        <v>17936985</v>
      </c>
      <c r="J173" s="62">
        <v>45148</v>
      </c>
      <c r="K173" s="62">
        <v>45332</v>
      </c>
      <c r="L173" s="62">
        <v>45323</v>
      </c>
      <c r="M173" s="61">
        <v>0</v>
      </c>
      <c r="N173" s="61">
        <v>0.80978000000000006</v>
      </c>
      <c r="O173" s="61">
        <v>6.25E-2</v>
      </c>
      <c r="P173" s="61"/>
      <c r="Q173" s="61">
        <v>35</v>
      </c>
      <c r="R173" s="61">
        <v>1.5980000000000001E-2</v>
      </c>
      <c r="S173" s="61">
        <v>97.875</v>
      </c>
      <c r="T173" s="61">
        <v>131.6148</v>
      </c>
      <c r="U173" s="61"/>
      <c r="V173" s="61">
        <v>4.90489</v>
      </c>
      <c r="W173" s="61">
        <v>0.45</v>
      </c>
      <c r="X173" s="61">
        <v>0.4</v>
      </c>
      <c r="Y173" s="61">
        <v>0.47</v>
      </c>
      <c r="Z173" s="61">
        <v>0.5</v>
      </c>
      <c r="AA173" s="61">
        <v>23607726022.299999</v>
      </c>
      <c r="AB173" s="61">
        <v>279.23329999999999</v>
      </c>
      <c r="AC173" s="74">
        <v>45108</v>
      </c>
      <c r="AD173" s="61">
        <v>375.44600000000003</v>
      </c>
      <c r="AE173" s="62">
        <v>45154</v>
      </c>
      <c r="AF173" s="61">
        <v>1.345</v>
      </c>
      <c r="AG173" s="61"/>
      <c r="AH173" s="61"/>
      <c r="AI173" s="61">
        <v>8.01</v>
      </c>
      <c r="AJ173" s="61">
        <v>4.24</v>
      </c>
      <c r="AK173" s="61">
        <v>4.8899999999999997</v>
      </c>
      <c r="AL173" s="61">
        <v>23.96</v>
      </c>
      <c r="AM173" s="61">
        <v>26.28</v>
      </c>
      <c r="AN173" s="61">
        <v>4.88</v>
      </c>
      <c r="AO173" s="61">
        <v>4.88</v>
      </c>
      <c r="AP173" s="61">
        <v>4.88</v>
      </c>
      <c r="AQ173" s="61">
        <v>4.88</v>
      </c>
      <c r="AR173" s="61" t="s">
        <v>183</v>
      </c>
      <c r="AS173" s="62"/>
    </row>
    <row r="174" spans="2:45">
      <c r="B174" s="61">
        <v>10</v>
      </c>
      <c r="C174" s="62">
        <v>45183</v>
      </c>
      <c r="D174" s="61" t="s">
        <v>73</v>
      </c>
      <c r="E174" s="61" t="s">
        <v>74</v>
      </c>
      <c r="F174" s="61" t="s">
        <v>52</v>
      </c>
      <c r="G174" s="61">
        <v>0.125</v>
      </c>
      <c r="H174" s="61" t="s">
        <v>75</v>
      </c>
      <c r="I174" s="67">
        <v>13904709</v>
      </c>
      <c r="J174" s="62">
        <v>45068</v>
      </c>
      <c r="K174" s="62">
        <v>45252</v>
      </c>
      <c r="L174" s="62">
        <v>45243</v>
      </c>
      <c r="M174" s="61">
        <v>0</v>
      </c>
      <c r="N174" s="61">
        <v>0.375</v>
      </c>
      <c r="O174" s="61">
        <v>6.25E-2</v>
      </c>
      <c r="P174" s="61"/>
      <c r="Q174" s="61">
        <v>115</v>
      </c>
      <c r="R174" s="61">
        <v>5.6399999999999999E-2</v>
      </c>
      <c r="S174" s="61">
        <v>91.48</v>
      </c>
      <c r="T174" s="61">
        <v>132.14619999999999</v>
      </c>
      <c r="U174" s="61"/>
      <c r="V174" s="61">
        <v>13.1875</v>
      </c>
      <c r="W174" s="61">
        <v>0.76</v>
      </c>
      <c r="X174" s="61">
        <v>0.75</v>
      </c>
      <c r="Y174" s="61">
        <v>0.77</v>
      </c>
      <c r="Z174" s="61">
        <v>0.78</v>
      </c>
      <c r="AA174" s="61">
        <v>18374545221.400002</v>
      </c>
      <c r="AB174" s="61">
        <v>260.01940000000002</v>
      </c>
      <c r="AC174" s="74">
        <v>45108</v>
      </c>
      <c r="AD174" s="61">
        <v>375.44709999999998</v>
      </c>
      <c r="AE174" s="62">
        <v>45154</v>
      </c>
      <c r="AF174" s="61">
        <v>1.444</v>
      </c>
      <c r="AG174" s="61"/>
      <c r="AH174" s="61"/>
      <c r="AI174" s="61">
        <v>6.23</v>
      </c>
      <c r="AJ174" s="61">
        <v>3.3</v>
      </c>
      <c r="AK174" s="61">
        <v>13.07</v>
      </c>
      <c r="AL174" s="61">
        <v>171.89</v>
      </c>
      <c r="AM174" s="61">
        <v>177.04</v>
      </c>
      <c r="AN174" s="61">
        <v>13.02</v>
      </c>
      <c r="AO174" s="61">
        <v>13.02</v>
      </c>
      <c r="AP174" s="61">
        <v>13.02</v>
      </c>
      <c r="AQ174" s="61">
        <v>13.02</v>
      </c>
      <c r="AR174" s="61" t="s">
        <v>183</v>
      </c>
      <c r="AS174" s="62"/>
    </row>
    <row r="175" spans="2:45">
      <c r="B175" s="61">
        <v>11</v>
      </c>
      <c r="C175" s="62">
        <v>45183</v>
      </c>
      <c r="D175" s="61" t="s">
        <v>184</v>
      </c>
      <c r="E175" s="61" t="s">
        <v>185</v>
      </c>
      <c r="F175" s="61" t="s">
        <v>52</v>
      </c>
      <c r="G175" s="61">
        <v>0.125</v>
      </c>
      <c r="H175" s="61" t="s">
        <v>186</v>
      </c>
      <c r="I175" s="67">
        <v>11504038</v>
      </c>
      <c r="J175" s="62">
        <v>45148</v>
      </c>
      <c r="K175" s="62">
        <v>45332</v>
      </c>
      <c r="L175" s="62">
        <v>45323</v>
      </c>
      <c r="M175" s="61">
        <v>0</v>
      </c>
      <c r="N175" s="61">
        <v>0.80978000000000006</v>
      </c>
      <c r="O175" s="61">
        <v>6.25E-2</v>
      </c>
      <c r="P175" s="61"/>
      <c r="Q175" s="61">
        <v>35</v>
      </c>
      <c r="R175" s="61">
        <v>1.52E-2</v>
      </c>
      <c r="S175" s="61">
        <v>97.486000000000004</v>
      </c>
      <c r="T175" s="61">
        <v>124.6764</v>
      </c>
      <c r="U175" s="61"/>
      <c r="V175" s="61">
        <v>7.90489</v>
      </c>
      <c r="W175" s="61">
        <v>0.38</v>
      </c>
      <c r="X175" s="61">
        <v>0.35</v>
      </c>
      <c r="Y175" s="61">
        <v>0.39</v>
      </c>
      <c r="Z175" s="61">
        <v>0.41</v>
      </c>
      <c r="AA175" s="61">
        <v>14342820434.200001</v>
      </c>
      <c r="AB175" s="61">
        <v>293.60320000000002</v>
      </c>
      <c r="AC175" s="74">
        <v>45108</v>
      </c>
      <c r="AD175" s="61">
        <v>375.44810000000001</v>
      </c>
      <c r="AE175" s="62">
        <v>45154</v>
      </c>
      <c r="AF175" s="61">
        <v>1.2789999999999999</v>
      </c>
      <c r="AG175" s="61"/>
      <c r="AH175" s="61"/>
      <c r="AI175" s="61">
        <v>7.1</v>
      </c>
      <c r="AJ175" s="61">
        <v>2.58</v>
      </c>
      <c r="AK175" s="61">
        <v>7.87</v>
      </c>
      <c r="AL175" s="61">
        <v>62.08</v>
      </c>
      <c r="AM175" s="61">
        <v>65.75</v>
      </c>
      <c r="AN175" s="61">
        <v>7.85</v>
      </c>
      <c r="AO175" s="61">
        <v>7.85</v>
      </c>
      <c r="AP175" s="61">
        <v>7.85</v>
      </c>
      <c r="AQ175" s="61">
        <v>7.85</v>
      </c>
      <c r="AR175" s="61" t="s">
        <v>183</v>
      </c>
      <c r="AS175" s="62"/>
    </row>
    <row r="176" spans="2:45">
      <c r="B176" s="61">
        <v>11</v>
      </c>
      <c r="C176" s="62">
        <v>45183</v>
      </c>
      <c r="D176" s="61" t="s">
        <v>187</v>
      </c>
      <c r="E176" s="61" t="s">
        <v>63</v>
      </c>
      <c r="F176" s="61" t="s">
        <v>53</v>
      </c>
      <c r="G176" s="61">
        <v>4.125</v>
      </c>
      <c r="H176" s="61" t="s">
        <v>64</v>
      </c>
      <c r="I176" s="67">
        <v>4841239</v>
      </c>
      <c r="J176" s="62">
        <v>45129</v>
      </c>
      <c r="K176" s="62">
        <v>45313</v>
      </c>
      <c r="L176" s="62">
        <v>45302</v>
      </c>
      <c r="M176" s="61">
        <v>0</v>
      </c>
      <c r="N176" s="61">
        <v>0.70652000000000004</v>
      </c>
      <c r="O176" s="61">
        <v>2.0625</v>
      </c>
      <c r="P176" s="61">
        <v>5.7294999999999998</v>
      </c>
      <c r="Q176" s="61">
        <v>54</v>
      </c>
      <c r="R176" s="61">
        <v>1.6814800000000001</v>
      </c>
      <c r="S176" s="61">
        <v>338.82600000000002</v>
      </c>
      <c r="T176" s="61">
        <v>340.50749999999999</v>
      </c>
      <c r="U176" s="61">
        <v>278.661</v>
      </c>
      <c r="V176" s="61">
        <v>6.8532599999999997</v>
      </c>
      <c r="W176" s="61">
        <v>0.36</v>
      </c>
      <c r="X176" s="61">
        <v>-0.03</v>
      </c>
      <c r="Y176" s="61">
        <v>0.52</v>
      </c>
      <c r="Z176" s="61">
        <v>0.77</v>
      </c>
      <c r="AA176" s="61">
        <v>16484781098.6</v>
      </c>
      <c r="AB176" s="61">
        <v>135.1</v>
      </c>
      <c r="AC176" s="74">
        <v>45108</v>
      </c>
      <c r="AD176" s="61">
        <v>374.2</v>
      </c>
      <c r="AE176" s="62">
        <v>45154</v>
      </c>
      <c r="AF176" s="61">
        <v>2.77</v>
      </c>
      <c r="AG176" s="61">
        <v>0.33333000000000002</v>
      </c>
      <c r="AH176" s="61">
        <v>375.3</v>
      </c>
      <c r="AI176" s="61">
        <v>8.17</v>
      </c>
      <c r="AJ176" s="61">
        <v>2.96</v>
      </c>
      <c r="AK176" s="61">
        <v>6.11</v>
      </c>
      <c r="AL176" s="61">
        <v>40.17</v>
      </c>
      <c r="AM176" s="61">
        <v>43.07</v>
      </c>
      <c r="AN176" s="61">
        <v>6.08</v>
      </c>
      <c r="AO176" s="61">
        <v>6.09</v>
      </c>
      <c r="AP176" s="61">
        <v>6.1</v>
      </c>
      <c r="AQ176" s="61">
        <v>6.13</v>
      </c>
      <c r="AR176" s="61" t="s">
        <v>183</v>
      </c>
      <c r="AS176" s="62"/>
    </row>
    <row r="177" spans="2:45">
      <c r="B177" s="61">
        <v>11</v>
      </c>
      <c r="C177" s="62">
        <v>45183</v>
      </c>
      <c r="D177" s="61" t="s">
        <v>57</v>
      </c>
      <c r="E177" s="61" t="s">
        <v>58</v>
      </c>
      <c r="F177" s="61" t="s">
        <v>52</v>
      </c>
      <c r="G177" s="61">
        <v>1.25</v>
      </c>
      <c r="H177" s="61" t="s">
        <v>59</v>
      </c>
      <c r="I177" s="67">
        <v>14170199</v>
      </c>
      <c r="J177" s="62">
        <v>45068</v>
      </c>
      <c r="K177" s="62">
        <v>45252</v>
      </c>
      <c r="L177" s="62">
        <v>45243</v>
      </c>
      <c r="M177" s="61">
        <v>0</v>
      </c>
      <c r="N177" s="61">
        <v>0.375</v>
      </c>
      <c r="O177" s="61">
        <v>0.625</v>
      </c>
      <c r="P177" s="61"/>
      <c r="Q177" s="61">
        <v>115</v>
      </c>
      <c r="R177" s="61">
        <v>0.75570999999999999</v>
      </c>
      <c r="S177" s="61">
        <v>102.59099999999999</v>
      </c>
      <c r="T177" s="61">
        <v>199.2313</v>
      </c>
      <c r="U177" s="61"/>
      <c r="V177" s="61">
        <v>4.1875</v>
      </c>
      <c r="W177" s="61">
        <v>0.49</v>
      </c>
      <c r="X177" s="61">
        <v>0.43</v>
      </c>
      <c r="Y177" s="61">
        <v>0.51</v>
      </c>
      <c r="Z177" s="61">
        <v>0.54</v>
      </c>
      <c r="AA177" s="61">
        <v>28231477514.5</v>
      </c>
      <c r="AB177" s="61">
        <v>194.0667</v>
      </c>
      <c r="AC177" s="74">
        <v>45108</v>
      </c>
      <c r="AD177" s="61">
        <v>375.44720000000001</v>
      </c>
      <c r="AE177" s="62">
        <v>45154</v>
      </c>
      <c r="AF177" s="61">
        <v>1.9350000000000001</v>
      </c>
      <c r="AG177" s="61"/>
      <c r="AH177" s="61"/>
      <c r="AI177" s="61">
        <v>13.98</v>
      </c>
      <c r="AJ177" s="61">
        <v>5.07</v>
      </c>
      <c r="AK177" s="61">
        <v>4.08</v>
      </c>
      <c r="AL177" s="61">
        <v>16.940000000000001</v>
      </c>
      <c r="AM177" s="61">
        <v>18.87</v>
      </c>
      <c r="AN177" s="61">
        <v>4.07</v>
      </c>
      <c r="AO177" s="61">
        <v>4.07</v>
      </c>
      <c r="AP177" s="61">
        <v>4.07</v>
      </c>
      <c r="AQ177" s="61">
        <v>4.07</v>
      </c>
      <c r="AR177" s="61" t="s">
        <v>183</v>
      </c>
      <c r="AS177" s="62"/>
    </row>
    <row r="178" spans="2:45">
      <c r="B178" s="61">
        <v>11</v>
      </c>
      <c r="C178" s="62">
        <v>45183</v>
      </c>
      <c r="D178" s="61" t="s">
        <v>219</v>
      </c>
      <c r="E178" s="61" t="s">
        <v>220</v>
      </c>
      <c r="F178" s="61" t="s">
        <v>53</v>
      </c>
      <c r="G178" s="61">
        <v>2.5</v>
      </c>
      <c r="H178" s="61" t="s">
        <v>221</v>
      </c>
      <c r="I178" s="67">
        <v>6821210</v>
      </c>
      <c r="J178" s="62">
        <v>45124</v>
      </c>
      <c r="K178" s="62">
        <v>45308</v>
      </c>
      <c r="L178" s="62">
        <v>45299</v>
      </c>
      <c r="M178" s="61">
        <v>0</v>
      </c>
      <c r="N178" s="61">
        <v>0.67935000000000001</v>
      </c>
      <c r="O178" s="61">
        <v>1.25</v>
      </c>
      <c r="P178" s="61">
        <v>4.8032000000000004</v>
      </c>
      <c r="Q178" s="61">
        <v>59</v>
      </c>
      <c r="R178" s="61">
        <v>1.54016</v>
      </c>
      <c r="S178" s="61">
        <v>377.899</v>
      </c>
      <c r="T178" s="61">
        <v>379.43920000000003</v>
      </c>
      <c r="U178" s="61">
        <v>384.678</v>
      </c>
      <c r="V178" s="61">
        <v>0.83967000000000003</v>
      </c>
      <c r="W178" s="61">
        <v>1.18</v>
      </c>
      <c r="X178" s="61">
        <v>-1.63</v>
      </c>
      <c r="Y178" s="61">
        <v>2.36</v>
      </c>
      <c r="Z178" s="61">
        <v>4.17</v>
      </c>
      <c r="AA178" s="61">
        <v>25882341688.599998</v>
      </c>
      <c r="AB178" s="61">
        <v>97.667900000000003</v>
      </c>
      <c r="AC178" s="74">
        <v>45108</v>
      </c>
      <c r="AD178" s="61">
        <v>374.2</v>
      </c>
      <c r="AE178" s="62">
        <v>45154</v>
      </c>
      <c r="AF178" s="61">
        <v>3.831</v>
      </c>
      <c r="AG178" s="61">
        <v>0.33333000000000002</v>
      </c>
      <c r="AH178" s="61">
        <v>375.3</v>
      </c>
      <c r="AI178" s="61">
        <v>12.82</v>
      </c>
      <c r="AJ178" s="61">
        <v>4.6500000000000004</v>
      </c>
      <c r="AK178" s="61">
        <v>0</v>
      </c>
      <c r="AL178" s="61">
        <v>0</v>
      </c>
      <c r="AM178" s="61">
        <v>1.1000000000000001</v>
      </c>
      <c r="AN178" s="61">
        <v>0.82</v>
      </c>
      <c r="AO178" s="61">
        <v>0.82</v>
      </c>
      <c r="AP178" s="61">
        <v>0.83</v>
      </c>
      <c r="AQ178" s="61">
        <v>0.84</v>
      </c>
      <c r="AR178" s="61" t="s">
        <v>183</v>
      </c>
      <c r="AS178" s="62"/>
    </row>
    <row r="179" spans="2:45">
      <c r="B179" s="61">
        <v>11</v>
      </c>
      <c r="C179" s="62">
        <v>45183</v>
      </c>
      <c r="D179" s="61" t="s">
        <v>65</v>
      </c>
      <c r="E179" s="61" t="s">
        <v>66</v>
      </c>
      <c r="F179" s="61" t="s">
        <v>52</v>
      </c>
      <c r="G179" s="61">
        <v>1.25</v>
      </c>
      <c r="H179" s="61" t="s">
        <v>67</v>
      </c>
      <c r="I179" s="67">
        <v>14656667</v>
      </c>
      <c r="J179" s="62">
        <v>45068</v>
      </c>
      <c r="K179" s="62">
        <v>45252</v>
      </c>
      <c r="L179" s="62">
        <v>45243</v>
      </c>
      <c r="M179" s="61">
        <v>0</v>
      </c>
      <c r="N179" s="61">
        <v>0.375</v>
      </c>
      <c r="O179" s="61">
        <v>0.625</v>
      </c>
      <c r="P179" s="61"/>
      <c r="Q179" s="61">
        <v>115</v>
      </c>
      <c r="R179" s="61">
        <v>0.67544000000000004</v>
      </c>
      <c r="S179" s="61">
        <v>106.452</v>
      </c>
      <c r="T179" s="61">
        <v>184.74369999999999</v>
      </c>
      <c r="U179" s="61"/>
      <c r="V179" s="61">
        <v>9.1875</v>
      </c>
      <c r="W179" s="61">
        <v>0.47</v>
      </c>
      <c r="X179" s="61">
        <v>0.44</v>
      </c>
      <c r="Y179" s="61">
        <v>0.48</v>
      </c>
      <c r="Z179" s="61">
        <v>0.49</v>
      </c>
      <c r="AA179" s="61">
        <v>27077271805.5</v>
      </c>
      <c r="AB179" s="61">
        <v>217.13229999999999</v>
      </c>
      <c r="AC179" s="74">
        <v>45108</v>
      </c>
      <c r="AD179" s="61">
        <v>375.4477</v>
      </c>
      <c r="AE179" s="62">
        <v>45154</v>
      </c>
      <c r="AF179" s="61">
        <v>1.7290000000000001</v>
      </c>
      <c r="AG179" s="61"/>
      <c r="AH179" s="61"/>
      <c r="AI179" s="61">
        <v>13.41</v>
      </c>
      <c r="AJ179" s="61">
        <v>4.8600000000000003</v>
      </c>
      <c r="AK179" s="61">
        <v>8.6999999999999993</v>
      </c>
      <c r="AL179" s="61">
        <v>78.42</v>
      </c>
      <c r="AM179" s="61">
        <v>82.37</v>
      </c>
      <c r="AN179" s="61">
        <v>8.68</v>
      </c>
      <c r="AO179" s="61">
        <v>8.68</v>
      </c>
      <c r="AP179" s="61">
        <v>8.68</v>
      </c>
      <c r="AQ179" s="61">
        <v>8.68</v>
      </c>
      <c r="AR179" s="61" t="s">
        <v>183</v>
      </c>
      <c r="AS179" s="62"/>
    </row>
    <row r="180" spans="2:45">
      <c r="B180" s="61">
        <v>11</v>
      </c>
      <c r="C180" s="62">
        <v>45183</v>
      </c>
      <c r="D180" s="61" t="s">
        <v>60</v>
      </c>
      <c r="E180" s="61" t="s">
        <v>61</v>
      </c>
      <c r="F180" s="61" t="s">
        <v>52</v>
      </c>
      <c r="G180" s="61">
        <v>0.125</v>
      </c>
      <c r="H180" s="61" t="s">
        <v>62</v>
      </c>
      <c r="I180" s="67">
        <v>15458789</v>
      </c>
      <c r="J180" s="62">
        <v>45007</v>
      </c>
      <c r="K180" s="62">
        <v>45191</v>
      </c>
      <c r="L180" s="62">
        <v>45364</v>
      </c>
      <c r="M180" s="61">
        <v>1</v>
      </c>
      <c r="N180" s="61">
        <v>4.3479999999999998E-2</v>
      </c>
      <c r="O180" s="61">
        <v>6.25E-2</v>
      </c>
      <c r="P180" s="61"/>
      <c r="Q180" s="61">
        <v>-8</v>
      </c>
      <c r="R180" s="61">
        <v>-4.3E-3</v>
      </c>
      <c r="S180" s="61">
        <v>97.483999999999995</v>
      </c>
      <c r="T180" s="61">
        <v>154.15299999999999</v>
      </c>
      <c r="U180" s="61"/>
      <c r="V180" s="61">
        <v>5.5217400000000003</v>
      </c>
      <c r="W180" s="61">
        <v>0.49</v>
      </c>
      <c r="X180" s="61">
        <v>0.44</v>
      </c>
      <c r="Y180" s="61">
        <v>0.5</v>
      </c>
      <c r="Z180" s="61">
        <v>0.53</v>
      </c>
      <c r="AA180" s="61">
        <v>23830187172.099998</v>
      </c>
      <c r="AB180" s="61">
        <v>237.42</v>
      </c>
      <c r="AC180" s="74">
        <v>45108</v>
      </c>
      <c r="AD180" s="61">
        <v>375.44650000000001</v>
      </c>
      <c r="AE180" s="62">
        <v>45154</v>
      </c>
      <c r="AF180" s="61">
        <v>1.581</v>
      </c>
      <c r="AG180" s="61"/>
      <c r="AH180" s="61"/>
      <c r="AI180" s="61">
        <v>11.8</v>
      </c>
      <c r="AJ180" s="61">
        <v>4.28</v>
      </c>
      <c r="AK180" s="61">
        <v>5.5</v>
      </c>
      <c r="AL180" s="61">
        <v>30.36</v>
      </c>
      <c r="AM180" s="61">
        <v>32.94</v>
      </c>
      <c r="AN180" s="61">
        <v>5.49</v>
      </c>
      <c r="AO180" s="61">
        <v>5.49</v>
      </c>
      <c r="AP180" s="61">
        <v>5.49</v>
      </c>
      <c r="AQ180" s="61">
        <v>5.49</v>
      </c>
      <c r="AR180" s="61" t="s">
        <v>183</v>
      </c>
      <c r="AS180" s="62"/>
    </row>
    <row r="181" spans="2:45">
      <c r="B181" s="61">
        <v>11</v>
      </c>
      <c r="C181" s="62">
        <v>45183</v>
      </c>
      <c r="D181" s="61" t="s">
        <v>222</v>
      </c>
      <c r="E181" s="61" t="s">
        <v>223</v>
      </c>
      <c r="F181" s="61" t="s">
        <v>52</v>
      </c>
      <c r="G181" s="61">
        <v>0.125</v>
      </c>
      <c r="H181" s="61" t="s">
        <v>221</v>
      </c>
      <c r="I181" s="67">
        <v>15243857</v>
      </c>
      <c r="J181" s="62">
        <v>45007</v>
      </c>
      <c r="K181" s="62">
        <v>45191</v>
      </c>
      <c r="L181" s="62">
        <v>45364</v>
      </c>
      <c r="M181" s="61">
        <v>1</v>
      </c>
      <c r="N181" s="61">
        <v>4.3479999999999998E-2</v>
      </c>
      <c r="O181" s="61">
        <v>6.25E-2</v>
      </c>
      <c r="P181" s="61"/>
      <c r="Q181" s="61">
        <v>-8</v>
      </c>
      <c r="R181" s="61">
        <v>-4.2100000000000002E-3</v>
      </c>
      <c r="S181" s="61">
        <v>98.64</v>
      </c>
      <c r="T181" s="61">
        <v>152.7645</v>
      </c>
      <c r="U181" s="61"/>
      <c r="V181" s="61">
        <v>0.52173999999999998</v>
      </c>
      <c r="W181" s="61">
        <v>1.66</v>
      </c>
      <c r="X181" s="61">
        <v>1.23</v>
      </c>
      <c r="Y181" s="61">
        <v>1.85</v>
      </c>
      <c r="Z181" s="61">
        <v>2.12</v>
      </c>
      <c r="AA181" s="61">
        <v>23287200621.900002</v>
      </c>
      <c r="AB181" s="61">
        <v>242.4194</v>
      </c>
      <c r="AC181" s="74">
        <v>45108</v>
      </c>
      <c r="AD181" s="61">
        <v>375.447</v>
      </c>
      <c r="AE181" s="62">
        <v>45154</v>
      </c>
      <c r="AF181" s="61">
        <v>1.5489999999999999</v>
      </c>
      <c r="AG181" s="61"/>
      <c r="AH181" s="61"/>
      <c r="AI181" s="61">
        <v>11.54</v>
      </c>
      <c r="AJ181" s="61">
        <v>4.18</v>
      </c>
      <c r="AK181" s="61">
        <v>0</v>
      </c>
      <c r="AL181" s="61">
        <v>0</v>
      </c>
      <c r="AM181" s="61">
        <v>0.52</v>
      </c>
      <c r="AN181" s="61">
        <v>0.52</v>
      </c>
      <c r="AO181" s="61">
        <v>0.52</v>
      </c>
      <c r="AP181" s="61">
        <v>0.52</v>
      </c>
      <c r="AQ181" s="61">
        <v>0.52</v>
      </c>
      <c r="AR181" s="61" t="s">
        <v>183</v>
      </c>
      <c r="AS181" s="62"/>
    </row>
    <row r="182" spans="2:45">
      <c r="B182" s="61">
        <v>11</v>
      </c>
      <c r="C182" s="62">
        <v>45183</v>
      </c>
      <c r="D182" s="61" t="s">
        <v>54</v>
      </c>
      <c r="E182" s="61" t="s">
        <v>55</v>
      </c>
      <c r="F182" s="61" t="s">
        <v>52</v>
      </c>
      <c r="G182" s="61">
        <v>0.125</v>
      </c>
      <c r="H182" s="61" t="s">
        <v>56</v>
      </c>
      <c r="I182" s="67">
        <v>13454768</v>
      </c>
      <c r="J182" s="62">
        <v>45007</v>
      </c>
      <c r="K182" s="62">
        <v>45191</v>
      </c>
      <c r="L182" s="62">
        <v>45364</v>
      </c>
      <c r="M182" s="61">
        <v>1</v>
      </c>
      <c r="N182" s="61">
        <v>4.3479999999999998E-2</v>
      </c>
      <c r="O182" s="61">
        <v>6.25E-2</v>
      </c>
      <c r="P182" s="61"/>
      <c r="Q182" s="61">
        <v>-8</v>
      </c>
      <c r="R182" s="61">
        <v>-3.9500000000000004E-3</v>
      </c>
      <c r="S182" s="61">
        <v>97.843999999999994</v>
      </c>
      <c r="T182" s="61">
        <v>142.2475</v>
      </c>
      <c r="U182" s="61"/>
      <c r="V182" s="61">
        <v>2.5217399999999999</v>
      </c>
      <c r="W182" s="61">
        <v>0.77</v>
      </c>
      <c r="X182" s="61">
        <v>0.68</v>
      </c>
      <c r="Y182" s="61">
        <v>0.8</v>
      </c>
      <c r="Z182" s="61">
        <v>0.86</v>
      </c>
      <c r="AA182" s="61">
        <v>19139074761.5</v>
      </c>
      <c r="AB182" s="61">
        <v>258.24189999999999</v>
      </c>
      <c r="AC182" s="74">
        <v>45108</v>
      </c>
      <c r="AD182" s="61">
        <v>375.44760000000002</v>
      </c>
      <c r="AE182" s="62">
        <v>45154</v>
      </c>
      <c r="AF182" s="61">
        <v>1.454</v>
      </c>
      <c r="AG182" s="61"/>
      <c r="AH182" s="61"/>
      <c r="AI182" s="61">
        <v>9.48</v>
      </c>
      <c r="AJ182" s="61">
        <v>3.44</v>
      </c>
      <c r="AK182" s="61">
        <v>2.52</v>
      </c>
      <c r="AL182" s="61">
        <v>6.35</v>
      </c>
      <c r="AM182" s="61">
        <v>7.54</v>
      </c>
      <c r="AN182" s="61">
        <v>2.5099999999999998</v>
      </c>
      <c r="AO182" s="61">
        <v>2.5099999999999998</v>
      </c>
      <c r="AP182" s="61">
        <v>2.5099999999999998</v>
      </c>
      <c r="AQ182" s="61">
        <v>2.5099999999999998</v>
      </c>
      <c r="AR182" s="61" t="s">
        <v>183</v>
      </c>
      <c r="AS182" s="62"/>
    </row>
    <row r="183" spans="2:45">
      <c r="B183" s="61">
        <v>11</v>
      </c>
      <c r="C183" s="62">
        <v>45183</v>
      </c>
      <c r="D183" s="61" t="s">
        <v>191</v>
      </c>
      <c r="E183" s="61" t="s">
        <v>192</v>
      </c>
      <c r="F183" s="61" t="s">
        <v>52</v>
      </c>
      <c r="G183" s="61">
        <v>0.125</v>
      </c>
      <c r="H183" s="61" t="s">
        <v>193</v>
      </c>
      <c r="I183" s="67">
        <v>17936985</v>
      </c>
      <c r="J183" s="62">
        <v>45148</v>
      </c>
      <c r="K183" s="62">
        <v>45332</v>
      </c>
      <c r="L183" s="62">
        <v>45323</v>
      </c>
      <c r="M183" s="61">
        <v>0</v>
      </c>
      <c r="N183" s="61">
        <v>0.80978000000000006</v>
      </c>
      <c r="O183" s="61">
        <v>6.25E-2</v>
      </c>
      <c r="P183" s="61"/>
      <c r="Q183" s="61">
        <v>35</v>
      </c>
      <c r="R183" s="61">
        <v>1.5980000000000001E-2</v>
      </c>
      <c r="S183" s="61">
        <v>97.875</v>
      </c>
      <c r="T183" s="61">
        <v>131.6148</v>
      </c>
      <c r="U183" s="61"/>
      <c r="V183" s="61">
        <v>4.90489</v>
      </c>
      <c r="W183" s="61">
        <v>0.45</v>
      </c>
      <c r="X183" s="61">
        <v>0.4</v>
      </c>
      <c r="Y183" s="61">
        <v>0.47</v>
      </c>
      <c r="Z183" s="61">
        <v>0.5</v>
      </c>
      <c r="AA183" s="61">
        <v>23607726022.299999</v>
      </c>
      <c r="AB183" s="61">
        <v>279.23329999999999</v>
      </c>
      <c r="AC183" s="74">
        <v>45108</v>
      </c>
      <c r="AD183" s="61">
        <v>375.44600000000003</v>
      </c>
      <c r="AE183" s="62">
        <v>45154</v>
      </c>
      <c r="AF183" s="61">
        <v>1.345</v>
      </c>
      <c r="AG183" s="61"/>
      <c r="AH183" s="61"/>
      <c r="AI183" s="61">
        <v>11.69</v>
      </c>
      <c r="AJ183" s="61">
        <v>4.24</v>
      </c>
      <c r="AK183" s="61">
        <v>4.8899999999999997</v>
      </c>
      <c r="AL183" s="61">
        <v>23.96</v>
      </c>
      <c r="AM183" s="61">
        <v>26.28</v>
      </c>
      <c r="AN183" s="61">
        <v>4.88</v>
      </c>
      <c r="AO183" s="61">
        <v>4.88</v>
      </c>
      <c r="AP183" s="61">
        <v>4.88</v>
      </c>
      <c r="AQ183" s="61">
        <v>4.88</v>
      </c>
      <c r="AR183" s="61" t="s">
        <v>183</v>
      </c>
      <c r="AS183" s="62"/>
    </row>
    <row r="184" spans="2:45">
      <c r="B184" s="61"/>
      <c r="C184" s="62"/>
      <c r="D184" s="61"/>
      <c r="E184" s="61"/>
      <c r="F184" s="61"/>
      <c r="G184" s="61"/>
      <c r="H184" s="61"/>
      <c r="I184" s="67"/>
      <c r="J184" s="62"/>
      <c r="K184" s="62"/>
      <c r="L184" s="62"/>
      <c r="M184" s="61"/>
      <c r="N184" s="61"/>
      <c r="O184" s="61"/>
      <c r="P184" s="61"/>
      <c r="Q184" s="61"/>
      <c r="R184" s="61"/>
      <c r="S184" s="61"/>
      <c r="T184" s="61"/>
      <c r="U184" s="61"/>
      <c r="V184" s="61"/>
      <c r="W184" s="61"/>
      <c r="X184" s="61"/>
      <c r="Y184" s="61"/>
      <c r="Z184" s="61"/>
      <c r="AA184" s="61"/>
      <c r="AB184" s="61"/>
      <c r="AC184" s="74"/>
      <c r="AD184" s="61"/>
      <c r="AE184" s="62"/>
      <c r="AF184" s="61"/>
      <c r="AG184" s="61"/>
      <c r="AH184" s="61"/>
      <c r="AI184" s="61"/>
      <c r="AJ184" s="61"/>
      <c r="AK184" s="61"/>
      <c r="AL184" s="61"/>
      <c r="AM184" s="61"/>
      <c r="AN184" s="61"/>
      <c r="AO184" s="61"/>
      <c r="AP184" s="61"/>
      <c r="AQ184" s="61"/>
      <c r="AR184" s="61"/>
      <c r="AS184" s="62"/>
    </row>
    <row r="185" spans="2:45">
      <c r="B185" s="61"/>
      <c r="C185" s="62"/>
      <c r="D185" s="61"/>
      <c r="E185" s="61"/>
      <c r="F185" s="61"/>
      <c r="G185" s="61"/>
      <c r="H185" s="61"/>
      <c r="I185" s="67"/>
      <c r="J185" s="62"/>
      <c r="K185" s="62"/>
      <c r="L185" s="62"/>
      <c r="M185" s="61"/>
      <c r="N185" s="61"/>
      <c r="O185" s="61"/>
      <c r="P185" s="61"/>
      <c r="Q185" s="61"/>
      <c r="R185" s="61"/>
      <c r="S185" s="61"/>
      <c r="T185" s="61"/>
      <c r="U185" s="61"/>
      <c r="V185" s="61"/>
      <c r="W185" s="61"/>
      <c r="X185" s="61"/>
      <c r="Y185" s="61"/>
      <c r="Z185" s="61"/>
      <c r="AA185" s="61"/>
      <c r="AB185" s="61"/>
      <c r="AC185" s="74"/>
      <c r="AD185" s="61"/>
      <c r="AE185" s="62"/>
      <c r="AF185" s="61"/>
      <c r="AG185" s="61"/>
      <c r="AH185" s="61"/>
      <c r="AI185" s="61"/>
      <c r="AJ185" s="61"/>
      <c r="AK185" s="61"/>
      <c r="AL185" s="61"/>
      <c r="AM185" s="61"/>
      <c r="AN185" s="61"/>
      <c r="AO185" s="61"/>
      <c r="AP185" s="61"/>
      <c r="AQ185" s="61"/>
      <c r="AR185" s="61"/>
      <c r="AS185" s="62"/>
    </row>
    <row r="186" spans="2:45">
      <c r="B186" s="61"/>
      <c r="C186" s="62"/>
      <c r="D186" s="61"/>
      <c r="E186" s="61"/>
      <c r="F186" s="61"/>
      <c r="G186" s="61"/>
      <c r="H186" s="61"/>
      <c r="I186" s="67"/>
      <c r="J186" s="62"/>
      <c r="K186" s="62"/>
      <c r="L186" s="62"/>
      <c r="M186" s="61"/>
      <c r="N186" s="61"/>
      <c r="O186" s="61"/>
      <c r="P186" s="61"/>
      <c r="Q186" s="61"/>
      <c r="R186" s="61"/>
      <c r="S186" s="61"/>
      <c r="T186" s="61"/>
      <c r="U186" s="61"/>
      <c r="V186" s="61"/>
      <c r="W186" s="61"/>
      <c r="X186" s="61"/>
      <c r="Y186" s="61"/>
      <c r="Z186" s="61"/>
      <c r="AA186" s="61"/>
      <c r="AB186" s="61"/>
      <c r="AC186" s="74"/>
      <c r="AD186" s="61"/>
      <c r="AE186" s="62"/>
      <c r="AF186" s="61"/>
      <c r="AG186" s="61"/>
      <c r="AH186" s="61"/>
      <c r="AI186" s="61"/>
      <c r="AJ186" s="61"/>
      <c r="AK186" s="61"/>
      <c r="AL186" s="61"/>
      <c r="AM186" s="61"/>
      <c r="AN186" s="61"/>
      <c r="AO186" s="61"/>
      <c r="AP186" s="61"/>
      <c r="AQ186" s="61"/>
      <c r="AR186" s="61"/>
      <c r="AS186" s="62"/>
    </row>
    <row r="187" spans="2:45">
      <c r="B187" s="61"/>
      <c r="C187" s="62"/>
      <c r="D187" s="61"/>
      <c r="E187" s="61"/>
      <c r="F187" s="61"/>
      <c r="G187" s="61"/>
      <c r="H187" s="61"/>
      <c r="I187" s="67"/>
      <c r="J187" s="62"/>
      <c r="K187" s="62"/>
      <c r="L187" s="62"/>
      <c r="M187" s="61"/>
      <c r="N187" s="61"/>
      <c r="O187" s="61"/>
      <c r="P187" s="61"/>
      <c r="Q187" s="61"/>
      <c r="R187" s="61"/>
      <c r="S187" s="61"/>
      <c r="T187" s="61"/>
      <c r="U187" s="61"/>
      <c r="V187" s="61"/>
      <c r="W187" s="61"/>
      <c r="X187" s="61"/>
      <c r="Y187" s="61"/>
      <c r="Z187" s="61"/>
      <c r="AA187" s="61"/>
      <c r="AB187" s="61"/>
      <c r="AC187" s="74"/>
      <c r="AD187" s="61"/>
      <c r="AE187" s="62"/>
      <c r="AF187" s="61"/>
      <c r="AG187" s="61"/>
      <c r="AH187" s="61"/>
      <c r="AI187" s="61"/>
      <c r="AJ187" s="61"/>
      <c r="AK187" s="61"/>
      <c r="AL187" s="61"/>
      <c r="AM187" s="61"/>
      <c r="AN187" s="61"/>
      <c r="AO187" s="61"/>
      <c r="AP187" s="61"/>
      <c r="AQ187" s="61"/>
      <c r="AR187" s="61"/>
      <c r="AS187" s="62"/>
    </row>
    <row r="188" spans="2:45">
      <c r="B188" s="61"/>
      <c r="C188" s="62"/>
      <c r="D188" s="61"/>
      <c r="E188" s="61"/>
      <c r="F188" s="61"/>
      <c r="G188" s="61"/>
      <c r="H188" s="61"/>
      <c r="I188" s="67"/>
      <c r="J188" s="62"/>
      <c r="K188" s="62"/>
      <c r="L188" s="62"/>
      <c r="M188" s="61"/>
      <c r="N188" s="61"/>
      <c r="O188" s="61"/>
      <c r="P188" s="61"/>
      <c r="Q188" s="61"/>
      <c r="R188" s="61"/>
      <c r="S188" s="61"/>
      <c r="T188" s="61"/>
      <c r="U188" s="61"/>
      <c r="V188" s="61"/>
      <c r="W188" s="61"/>
      <c r="X188" s="61"/>
      <c r="Y188" s="61"/>
      <c r="Z188" s="61"/>
      <c r="AA188" s="61"/>
      <c r="AB188" s="61"/>
      <c r="AC188" s="74"/>
      <c r="AD188" s="61"/>
      <c r="AE188" s="62"/>
      <c r="AF188" s="61"/>
      <c r="AG188" s="61"/>
      <c r="AH188" s="61"/>
      <c r="AI188" s="61"/>
      <c r="AJ188" s="61"/>
      <c r="AK188" s="61"/>
      <c r="AL188" s="61"/>
      <c r="AM188" s="61"/>
      <c r="AN188" s="61"/>
      <c r="AO188" s="61"/>
      <c r="AP188" s="61"/>
      <c r="AQ188" s="61"/>
      <c r="AR188" s="61"/>
      <c r="AS188" s="62"/>
    </row>
    <row r="189" spans="2:45">
      <c r="B189" s="61"/>
      <c r="C189" s="62"/>
      <c r="D189" s="61"/>
      <c r="E189" s="61"/>
      <c r="F189" s="61"/>
      <c r="G189" s="61"/>
      <c r="H189" s="61"/>
      <c r="I189" s="67"/>
      <c r="J189" s="62"/>
      <c r="K189" s="62"/>
      <c r="L189" s="62"/>
      <c r="M189" s="61"/>
      <c r="N189" s="61"/>
      <c r="O189" s="61"/>
      <c r="P189" s="61"/>
      <c r="Q189" s="61"/>
      <c r="R189" s="61"/>
      <c r="S189" s="61"/>
      <c r="T189" s="61"/>
      <c r="U189" s="61"/>
      <c r="V189" s="61"/>
      <c r="W189" s="61"/>
      <c r="X189" s="61"/>
      <c r="Y189" s="61"/>
      <c r="Z189" s="61"/>
      <c r="AA189" s="61"/>
      <c r="AB189" s="61"/>
      <c r="AC189" s="74"/>
      <c r="AD189" s="61"/>
      <c r="AE189" s="62"/>
      <c r="AF189" s="61"/>
      <c r="AG189" s="61"/>
      <c r="AH189" s="61"/>
      <c r="AI189" s="61"/>
      <c r="AJ189" s="61"/>
      <c r="AK189" s="61"/>
      <c r="AL189" s="61"/>
      <c r="AM189" s="61"/>
      <c r="AN189" s="61"/>
      <c r="AO189" s="61"/>
      <c r="AP189" s="61"/>
      <c r="AQ189" s="61"/>
      <c r="AR189" s="61"/>
      <c r="AS189" s="62"/>
    </row>
    <row r="190" spans="2:45">
      <c r="B190" s="61"/>
      <c r="C190" s="62"/>
      <c r="D190" s="61"/>
      <c r="E190" s="61"/>
      <c r="F190" s="61"/>
      <c r="G190" s="61"/>
      <c r="H190" s="61"/>
      <c r="I190" s="67"/>
      <c r="J190" s="62"/>
      <c r="K190" s="62"/>
      <c r="L190" s="62"/>
      <c r="M190" s="61"/>
      <c r="N190" s="61"/>
      <c r="O190" s="61"/>
      <c r="P190" s="61"/>
      <c r="Q190" s="61"/>
      <c r="R190" s="61"/>
      <c r="S190" s="61"/>
      <c r="T190" s="61"/>
      <c r="U190" s="61"/>
      <c r="V190" s="61"/>
      <c r="W190" s="61"/>
      <c r="X190" s="61"/>
      <c r="Y190" s="61"/>
      <c r="Z190" s="61"/>
      <c r="AA190" s="61"/>
      <c r="AB190" s="61"/>
      <c r="AC190" s="74"/>
      <c r="AD190" s="61"/>
      <c r="AE190" s="62"/>
      <c r="AF190" s="61"/>
      <c r="AG190" s="61"/>
      <c r="AH190" s="61"/>
      <c r="AI190" s="61"/>
      <c r="AJ190" s="61"/>
      <c r="AK190" s="61"/>
      <c r="AL190" s="61"/>
      <c r="AM190" s="61"/>
      <c r="AN190" s="61"/>
      <c r="AO190" s="61"/>
      <c r="AP190" s="61"/>
      <c r="AQ190" s="61"/>
      <c r="AR190" s="61"/>
      <c r="AS190" s="62"/>
    </row>
    <row r="191" spans="2:45">
      <c r="B191" s="61"/>
      <c r="C191" s="62"/>
      <c r="D191" s="61"/>
      <c r="E191" s="61"/>
      <c r="F191" s="61"/>
      <c r="G191" s="61"/>
      <c r="H191" s="61"/>
      <c r="I191" s="67"/>
      <c r="J191" s="62"/>
      <c r="K191" s="62"/>
      <c r="L191" s="62"/>
      <c r="M191" s="61"/>
      <c r="N191" s="61"/>
      <c r="O191" s="61"/>
      <c r="P191" s="61"/>
      <c r="Q191" s="61"/>
      <c r="R191" s="61"/>
      <c r="S191" s="61"/>
      <c r="T191" s="61"/>
      <c r="U191" s="61"/>
      <c r="V191" s="61"/>
      <c r="W191" s="61"/>
      <c r="X191" s="61"/>
      <c r="Y191" s="61"/>
      <c r="Z191" s="61"/>
      <c r="AA191" s="61"/>
      <c r="AB191" s="61"/>
      <c r="AC191" s="74"/>
      <c r="AD191" s="61"/>
      <c r="AE191" s="62"/>
      <c r="AF191" s="61"/>
      <c r="AG191" s="61"/>
      <c r="AH191" s="61"/>
      <c r="AI191" s="61"/>
      <c r="AJ191" s="61"/>
      <c r="AK191" s="61"/>
      <c r="AL191" s="61"/>
      <c r="AM191" s="61"/>
      <c r="AN191" s="61"/>
      <c r="AO191" s="61"/>
      <c r="AP191" s="61"/>
      <c r="AQ191" s="61"/>
      <c r="AR191" s="61"/>
      <c r="AS191" s="62"/>
    </row>
    <row r="192" spans="2:45">
      <c r="B192" s="61"/>
      <c r="C192" s="62"/>
      <c r="D192" s="61"/>
      <c r="E192" s="61"/>
      <c r="F192" s="61"/>
      <c r="G192" s="61"/>
      <c r="H192" s="61"/>
      <c r="I192" s="67"/>
      <c r="J192" s="62"/>
      <c r="K192" s="62"/>
      <c r="L192" s="62"/>
      <c r="M192" s="61"/>
      <c r="N192" s="61"/>
      <c r="O192" s="61"/>
      <c r="P192" s="61"/>
      <c r="Q192" s="61"/>
      <c r="R192" s="61"/>
      <c r="S192" s="61"/>
      <c r="T192" s="61"/>
      <c r="U192" s="61"/>
      <c r="V192" s="61"/>
      <c r="W192" s="61"/>
      <c r="X192" s="61"/>
      <c r="Y192" s="61"/>
      <c r="Z192" s="61"/>
      <c r="AA192" s="61"/>
      <c r="AB192" s="61"/>
      <c r="AC192" s="74"/>
      <c r="AD192" s="61"/>
      <c r="AE192" s="62"/>
      <c r="AF192" s="61"/>
      <c r="AG192" s="61"/>
      <c r="AH192" s="61"/>
      <c r="AI192" s="61"/>
      <c r="AJ192" s="61"/>
      <c r="AK192" s="61"/>
      <c r="AL192" s="61"/>
      <c r="AM192" s="61"/>
      <c r="AN192" s="61"/>
      <c r="AO192" s="61"/>
      <c r="AP192" s="61"/>
      <c r="AQ192" s="61"/>
      <c r="AR192" s="61"/>
      <c r="AS192" s="62"/>
    </row>
    <row r="193" spans="2:45">
      <c r="B193" s="61"/>
      <c r="C193" s="62"/>
      <c r="D193" s="61"/>
      <c r="E193" s="61"/>
      <c r="F193" s="61"/>
      <c r="G193" s="61"/>
      <c r="H193" s="61"/>
      <c r="I193" s="67"/>
      <c r="J193" s="62"/>
      <c r="K193" s="62"/>
      <c r="L193" s="62"/>
      <c r="M193" s="61"/>
      <c r="N193" s="61"/>
      <c r="O193" s="61"/>
      <c r="P193" s="61"/>
      <c r="Q193" s="61"/>
      <c r="R193" s="61"/>
      <c r="S193" s="61"/>
      <c r="T193" s="61"/>
      <c r="U193" s="61"/>
      <c r="V193" s="61"/>
      <c r="W193" s="61"/>
      <c r="X193" s="61"/>
      <c r="Y193" s="61"/>
      <c r="Z193" s="61"/>
      <c r="AA193" s="61"/>
      <c r="AB193" s="61"/>
      <c r="AC193" s="74"/>
      <c r="AD193" s="61"/>
      <c r="AE193" s="62"/>
      <c r="AF193" s="61"/>
      <c r="AG193" s="61"/>
      <c r="AH193" s="61"/>
      <c r="AI193" s="61"/>
      <c r="AJ193" s="61"/>
      <c r="AK193" s="61"/>
      <c r="AL193" s="61"/>
      <c r="AM193" s="61"/>
      <c r="AN193" s="61"/>
      <c r="AO193" s="61"/>
      <c r="AP193" s="61"/>
      <c r="AQ193" s="61"/>
      <c r="AR193" s="61"/>
      <c r="AS193" s="62"/>
    </row>
    <row r="194" spans="2:45">
      <c r="B194" s="61"/>
      <c r="C194" s="62"/>
      <c r="D194" s="61"/>
      <c r="E194" s="61"/>
      <c r="F194" s="61"/>
      <c r="G194" s="61"/>
      <c r="H194" s="61"/>
      <c r="I194" s="67"/>
      <c r="J194" s="62"/>
      <c r="K194" s="62"/>
      <c r="L194" s="62"/>
      <c r="M194" s="61"/>
      <c r="N194" s="61"/>
      <c r="O194" s="61"/>
      <c r="P194" s="61"/>
      <c r="Q194" s="61"/>
      <c r="R194" s="61"/>
      <c r="S194" s="61"/>
      <c r="T194" s="61"/>
      <c r="U194" s="61"/>
      <c r="V194" s="61"/>
      <c r="W194" s="61"/>
      <c r="X194" s="61"/>
      <c r="Y194" s="61"/>
      <c r="Z194" s="61"/>
      <c r="AA194" s="61"/>
      <c r="AB194" s="61"/>
      <c r="AC194" s="74"/>
      <c r="AD194" s="61"/>
      <c r="AE194" s="62"/>
      <c r="AF194" s="61"/>
      <c r="AG194" s="61"/>
      <c r="AH194" s="61"/>
      <c r="AI194" s="61"/>
      <c r="AJ194" s="61"/>
      <c r="AK194" s="61"/>
      <c r="AL194" s="61"/>
      <c r="AM194" s="61"/>
      <c r="AN194" s="61"/>
      <c r="AO194" s="61"/>
      <c r="AP194" s="61"/>
      <c r="AQ194" s="61"/>
      <c r="AR194" s="61"/>
      <c r="AS194" s="62"/>
    </row>
    <row r="195" spans="2:45">
      <c r="B195" s="61"/>
      <c r="C195" s="62"/>
      <c r="D195" s="61"/>
      <c r="E195" s="61"/>
      <c r="F195" s="61"/>
      <c r="G195" s="61"/>
      <c r="H195" s="61"/>
      <c r="I195" s="67"/>
      <c r="J195" s="62"/>
      <c r="K195" s="62"/>
      <c r="L195" s="62"/>
      <c r="M195" s="61"/>
      <c r="N195" s="61"/>
      <c r="O195" s="61"/>
      <c r="P195" s="61"/>
      <c r="Q195" s="61"/>
      <c r="R195" s="61"/>
      <c r="S195" s="61"/>
      <c r="T195" s="61"/>
      <c r="U195" s="61"/>
      <c r="V195" s="61"/>
      <c r="W195" s="61"/>
      <c r="X195" s="61"/>
      <c r="Y195" s="61"/>
      <c r="Z195" s="61"/>
      <c r="AA195" s="61"/>
      <c r="AB195" s="61"/>
      <c r="AC195" s="74"/>
      <c r="AD195" s="61"/>
      <c r="AE195" s="62"/>
      <c r="AF195" s="61"/>
      <c r="AG195" s="61"/>
      <c r="AH195" s="61"/>
      <c r="AI195" s="61"/>
      <c r="AJ195" s="61"/>
      <c r="AK195" s="61"/>
      <c r="AL195" s="61"/>
      <c r="AM195" s="61"/>
      <c r="AN195" s="61"/>
      <c r="AO195" s="61"/>
      <c r="AP195" s="61"/>
      <c r="AQ195" s="61"/>
      <c r="AR195" s="61"/>
      <c r="AS195" s="62"/>
    </row>
    <row r="196" spans="2:45">
      <c r="B196" s="61"/>
      <c r="C196" s="62"/>
      <c r="D196" s="61"/>
      <c r="E196" s="61"/>
      <c r="F196" s="61"/>
      <c r="G196" s="61"/>
      <c r="H196" s="61"/>
      <c r="I196" s="67"/>
      <c r="J196" s="62"/>
      <c r="K196" s="62"/>
      <c r="L196" s="62"/>
      <c r="M196" s="61"/>
      <c r="N196" s="61"/>
      <c r="O196" s="61"/>
      <c r="P196" s="61"/>
      <c r="Q196" s="61"/>
      <c r="R196" s="61"/>
      <c r="S196" s="61"/>
      <c r="T196" s="61"/>
      <c r="U196" s="61"/>
      <c r="V196" s="61"/>
      <c r="W196" s="61"/>
      <c r="X196" s="61"/>
      <c r="Y196" s="61"/>
      <c r="Z196" s="61"/>
      <c r="AA196" s="61"/>
      <c r="AB196" s="61"/>
      <c r="AC196" s="74"/>
      <c r="AD196" s="61"/>
      <c r="AE196" s="62"/>
      <c r="AF196" s="61"/>
      <c r="AG196" s="61"/>
      <c r="AH196" s="61"/>
      <c r="AI196" s="61"/>
      <c r="AJ196" s="61"/>
      <c r="AK196" s="61"/>
      <c r="AL196" s="61"/>
      <c r="AM196" s="61"/>
      <c r="AN196" s="61"/>
      <c r="AO196" s="61"/>
      <c r="AP196" s="61"/>
      <c r="AQ196" s="61"/>
      <c r="AR196" s="61"/>
      <c r="AS196" s="62"/>
    </row>
    <row r="197" spans="2:45">
      <c r="B197" s="61"/>
      <c r="C197" s="62"/>
      <c r="D197" s="61"/>
      <c r="E197" s="61"/>
      <c r="F197" s="61"/>
      <c r="G197" s="61"/>
      <c r="H197" s="61"/>
      <c r="I197" s="67"/>
      <c r="J197" s="62"/>
      <c r="K197" s="62"/>
      <c r="L197" s="62"/>
      <c r="M197" s="61"/>
      <c r="N197" s="61"/>
      <c r="O197" s="61"/>
      <c r="P197" s="61"/>
      <c r="Q197" s="61"/>
      <c r="R197" s="61"/>
      <c r="S197" s="61"/>
      <c r="T197" s="61"/>
      <c r="U197" s="61"/>
      <c r="V197" s="61"/>
      <c r="W197" s="61"/>
      <c r="X197" s="61"/>
      <c r="Y197" s="61"/>
      <c r="Z197" s="61"/>
      <c r="AA197" s="61"/>
      <c r="AB197" s="61"/>
      <c r="AC197" s="74"/>
      <c r="AD197" s="61"/>
      <c r="AE197" s="62"/>
      <c r="AF197" s="61"/>
      <c r="AG197" s="61"/>
      <c r="AH197" s="61"/>
      <c r="AI197" s="61"/>
      <c r="AJ197" s="61"/>
      <c r="AK197" s="61"/>
      <c r="AL197" s="61"/>
      <c r="AM197" s="61"/>
      <c r="AN197" s="61"/>
      <c r="AO197" s="61"/>
      <c r="AP197" s="61"/>
      <c r="AQ197" s="61"/>
      <c r="AR197" s="61"/>
      <c r="AS197" s="62"/>
    </row>
  </sheetData>
  <autoFilter ref="B5:AS197" xr:uid="{7FE3A01D-9FB3-4858-9563-431F32D27AAF}"/>
  <mergeCells count="1">
    <mergeCell ref="B2:J2"/>
  </mergeCells>
  <pageMargins left="0.7" right="0.7" top="0.75" bottom="0.75" header="0.3" footer="0.3"/>
  <pageSetup paperSize="9" orientation="portrait" r:id="rId1"/>
  <headerFooter>
    <oddHeader>&amp;R&amp;"Calibri"&amp;10&amp;K000000CORPORATE&amp;1#_x000D_&amp;"Calibri"&amp;11&amp;K000000</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EF181-CC1A-4FFA-AFDA-68DCFE492718}">
  <sheetPr codeName="Sheet5"/>
  <dimension ref="B1:AT197"/>
  <sheetViews>
    <sheetView zoomScale="85" zoomScaleNormal="85" workbookViewId="0">
      <pane xSplit="10" topLeftCell="AL1" activePane="topRight" state="frozen"/>
      <selection pane="topRight" activeCell="AT188" sqref="AT188"/>
    </sheetView>
  </sheetViews>
  <sheetFormatPr defaultRowHeight="14.25"/>
  <cols>
    <col min="1" max="1" width="1" style="19" customWidth="1"/>
    <col min="2" max="2" width="5.5" style="68" bestFit="1" customWidth="1"/>
    <col min="3" max="3" width="9.875" style="68" bestFit="1" customWidth="1"/>
    <col min="4" max="4" width="10.125" style="68" bestFit="1" customWidth="1"/>
    <col min="5" max="5" width="15.875" style="68" bestFit="1" customWidth="1"/>
    <col min="6" max="6" width="13.25" style="68" bestFit="1" customWidth="1"/>
    <col min="7" max="7" width="7.875" style="68" bestFit="1" customWidth="1"/>
    <col min="8" max="8" width="16.375" style="68" bestFit="1" customWidth="1"/>
    <col min="9" max="9" width="11.375" style="68" bestFit="1" customWidth="1"/>
    <col min="10" max="10" width="20.375" style="68" bestFit="1" customWidth="1"/>
    <col min="11" max="11" width="20.875" style="68" bestFit="1" customWidth="1"/>
    <col min="12" max="12" width="12.375" style="68" bestFit="1" customWidth="1"/>
    <col min="13" max="13" width="10.125" style="68" bestFit="1" customWidth="1"/>
    <col min="14" max="14" width="9.375" style="68" bestFit="1" customWidth="1"/>
    <col min="15" max="15" width="7" style="68" bestFit="1" customWidth="1"/>
    <col min="16" max="16" width="6.875" style="68" bestFit="1" customWidth="1"/>
    <col min="17" max="17" width="12.375" style="68" bestFit="1" customWidth="1"/>
    <col min="18" max="18" width="7.875" style="68" bestFit="1" customWidth="1"/>
    <col min="19" max="19" width="11.125" style="68" bestFit="1" customWidth="1"/>
    <col min="20" max="20" width="16.5" style="68" bestFit="1" customWidth="1"/>
    <col min="21" max="21" width="16.25" style="68" bestFit="1" customWidth="1"/>
    <col min="22" max="22" width="8.875" style="68" bestFit="1" customWidth="1"/>
    <col min="23" max="23" width="8.125" style="68" customWidth="1"/>
    <col min="24" max="24" width="9.125" style="68" bestFit="1" customWidth="1"/>
    <col min="25" max="26" width="8.125" style="68" bestFit="1" customWidth="1"/>
    <col min="27" max="27" width="11.875" style="68" bestFit="1" customWidth="1"/>
    <col min="28" max="28" width="8.875" style="68" bestFit="1" customWidth="1"/>
    <col min="29" max="29" width="6.5" style="68" bestFit="1" customWidth="1"/>
    <col min="30" max="30" width="8.875" style="68" bestFit="1" customWidth="1"/>
    <col min="31" max="31" width="9.875" style="68" bestFit="1" customWidth="1"/>
    <col min="32" max="32" width="8" style="68" bestFit="1" customWidth="1"/>
    <col min="33" max="33" width="11.75" style="68" bestFit="1" customWidth="1"/>
    <col min="34" max="34" width="5.875" style="68" bestFit="1" customWidth="1"/>
    <col min="35" max="35" width="12.125" style="68" bestFit="1" customWidth="1"/>
    <col min="36" max="36" width="9.75" style="68" bestFit="1" customWidth="1"/>
    <col min="37" max="37" width="17.625" style="68" bestFit="1" customWidth="1"/>
    <col min="38" max="38" width="19" style="68" bestFit="1" customWidth="1"/>
    <col min="39" max="39" width="18.125" style="68" customWidth="1"/>
    <col min="40" max="42" width="19.875" style="68" bestFit="1" customWidth="1"/>
    <col min="43" max="43" width="20.875" style="68" bestFit="1" customWidth="1"/>
    <col min="44" max="45" width="20.875" style="68" customWidth="1"/>
    <col min="46" max="46" width="11.875" style="19" bestFit="1" customWidth="1"/>
    <col min="47" max="16384" width="9" style="19"/>
  </cols>
  <sheetData>
    <row r="1" spans="2:46" ht="99" customHeigh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row>
    <row r="2" spans="2:46" ht="130.5" customHeight="1">
      <c r="B2" s="105" t="s">
        <v>125</v>
      </c>
      <c r="C2" s="105"/>
      <c r="D2" s="105"/>
      <c r="E2" s="105"/>
      <c r="F2" s="105"/>
      <c r="G2" s="105"/>
      <c r="H2" s="105"/>
      <c r="I2" s="105"/>
      <c r="J2" s="105"/>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row>
    <row r="3" spans="2:46" s="18" customFormat="1" ht="36" customHeight="1">
      <c r="B3" s="17"/>
      <c r="N3" s="26"/>
    </row>
    <row r="4" spans="2:46">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row>
    <row r="5" spans="2:46" s="27" customFormat="1" ht="15">
      <c r="B5" s="49" t="s">
        <v>23</v>
      </c>
      <c r="C5" s="49" t="s">
        <v>24</v>
      </c>
      <c r="D5" s="49" t="s">
        <v>25</v>
      </c>
      <c r="E5" s="49" t="s">
        <v>26</v>
      </c>
      <c r="F5" s="49" t="s">
        <v>27</v>
      </c>
      <c r="G5" s="49" t="s">
        <v>28</v>
      </c>
      <c r="H5" s="49" t="s">
        <v>29</v>
      </c>
      <c r="I5" s="49" t="s">
        <v>30</v>
      </c>
      <c r="J5" s="49" t="s">
        <v>31</v>
      </c>
      <c r="K5" s="49" t="s">
        <v>32</v>
      </c>
      <c r="L5" s="49" t="s">
        <v>33</v>
      </c>
      <c r="M5" s="49" t="s">
        <v>34</v>
      </c>
      <c r="N5" s="50" t="s">
        <v>35</v>
      </c>
      <c r="O5" s="49" t="s">
        <v>36</v>
      </c>
      <c r="P5" s="49" t="s">
        <v>37</v>
      </c>
      <c r="Q5" s="49" t="s">
        <v>38</v>
      </c>
      <c r="R5" s="49" t="s">
        <v>39</v>
      </c>
      <c r="S5" s="49" t="s">
        <v>40</v>
      </c>
      <c r="T5" s="49" t="s">
        <v>41</v>
      </c>
      <c r="U5" s="49" t="s">
        <v>42</v>
      </c>
      <c r="V5" s="49" t="s">
        <v>43</v>
      </c>
      <c r="W5" s="49" t="s">
        <v>44</v>
      </c>
      <c r="X5" s="49" t="s">
        <v>45</v>
      </c>
      <c r="Y5" s="49" t="s">
        <v>46</v>
      </c>
      <c r="Z5" s="49" t="s">
        <v>47</v>
      </c>
      <c r="AA5" s="49" t="s">
        <v>48</v>
      </c>
      <c r="AB5" s="49" t="s">
        <v>126</v>
      </c>
      <c r="AC5" s="49" t="s">
        <v>127</v>
      </c>
      <c r="AD5" s="49" t="s">
        <v>128</v>
      </c>
      <c r="AE5" s="49" t="s">
        <v>129</v>
      </c>
      <c r="AF5" s="49" t="s">
        <v>130</v>
      </c>
      <c r="AG5" s="49" t="s">
        <v>131</v>
      </c>
      <c r="AH5" s="49" t="s">
        <v>132</v>
      </c>
      <c r="AI5" s="49" t="s">
        <v>133</v>
      </c>
      <c r="AJ5" s="49" t="s">
        <v>134</v>
      </c>
      <c r="AK5" s="49" t="s">
        <v>135</v>
      </c>
      <c r="AL5" s="49" t="s">
        <v>136</v>
      </c>
      <c r="AM5" s="49" t="s">
        <v>137</v>
      </c>
      <c r="AN5" s="49" t="s">
        <v>138</v>
      </c>
      <c r="AO5" s="49" t="s">
        <v>139</v>
      </c>
      <c r="AP5" s="49" t="s">
        <v>140</v>
      </c>
      <c r="AQ5" s="49" t="s">
        <v>141</v>
      </c>
      <c r="AR5" s="49" t="s">
        <v>181</v>
      </c>
      <c r="AS5" s="49" t="s">
        <v>182</v>
      </c>
      <c r="AT5" s="69" t="s">
        <v>49</v>
      </c>
    </row>
    <row r="6" spans="2:46">
      <c r="B6" s="61">
        <v>1</v>
      </c>
      <c r="C6" s="62">
        <v>45182</v>
      </c>
      <c r="D6" s="61" t="s">
        <v>184</v>
      </c>
      <c r="E6" s="61" t="s">
        <v>185</v>
      </c>
      <c r="F6" s="61" t="s">
        <v>52</v>
      </c>
      <c r="G6" s="61">
        <v>0.125</v>
      </c>
      <c r="H6" s="61" t="s">
        <v>186</v>
      </c>
      <c r="I6" s="67">
        <v>11504038</v>
      </c>
      <c r="J6" s="62">
        <v>45148</v>
      </c>
      <c r="K6" s="62">
        <v>45332</v>
      </c>
      <c r="L6" s="62">
        <v>45323</v>
      </c>
      <c r="M6" s="61">
        <v>0</v>
      </c>
      <c r="N6" s="61">
        <v>0.81521999999999994</v>
      </c>
      <c r="O6" s="61">
        <v>6.25E-2</v>
      </c>
      <c r="P6" s="61"/>
      <c r="Q6" s="61">
        <v>34</v>
      </c>
      <c r="R6" s="61">
        <v>1.477E-2</v>
      </c>
      <c r="S6" s="61">
        <v>96.908000000000001</v>
      </c>
      <c r="T6" s="61">
        <v>123.9611</v>
      </c>
      <c r="U6" s="61"/>
      <c r="V6" s="61">
        <v>7.90761</v>
      </c>
      <c r="W6" s="61">
        <v>0.45</v>
      </c>
      <c r="X6" s="61">
        <v>0.42</v>
      </c>
      <c r="Y6" s="61">
        <v>0.46</v>
      </c>
      <c r="Z6" s="61">
        <v>0.48</v>
      </c>
      <c r="AA6" s="61">
        <v>14260528857.299999</v>
      </c>
      <c r="AB6" s="61">
        <v>293.60320000000002</v>
      </c>
      <c r="AC6" s="61">
        <v>45108</v>
      </c>
      <c r="AD6" s="61">
        <v>375.5215</v>
      </c>
      <c r="AE6" s="61">
        <v>45154</v>
      </c>
      <c r="AF6" s="61">
        <v>1.2789999999999999</v>
      </c>
      <c r="AG6" s="61"/>
      <c r="AH6" s="61"/>
      <c r="AI6" s="61">
        <v>2.59</v>
      </c>
      <c r="AJ6" s="61">
        <v>2.59</v>
      </c>
      <c r="AK6" s="61">
        <v>7.87</v>
      </c>
      <c r="AL6" s="61">
        <v>62.13</v>
      </c>
      <c r="AM6" s="61">
        <v>65.739999999999995</v>
      </c>
      <c r="AN6" s="61">
        <v>7.85</v>
      </c>
      <c r="AO6" s="61">
        <v>7.85</v>
      </c>
      <c r="AP6" s="61">
        <v>7.85</v>
      </c>
      <c r="AQ6" s="61">
        <v>7.85</v>
      </c>
      <c r="AR6" s="61" t="s">
        <v>183</v>
      </c>
      <c r="AS6" s="62"/>
      <c r="AT6" s="43">
        <f>IF(E6="","",AA6/SUMIF($B$6:$B$197,B6,$AA$6:$AA$197))</f>
        <v>2.5924636177708581E-2</v>
      </c>
    </row>
    <row r="7" spans="2:46">
      <c r="B7" s="61">
        <v>1</v>
      </c>
      <c r="C7" s="62">
        <v>45182</v>
      </c>
      <c r="D7" s="61" t="s">
        <v>79</v>
      </c>
      <c r="E7" s="61" t="s">
        <v>80</v>
      </c>
      <c r="F7" s="61" t="s">
        <v>52</v>
      </c>
      <c r="G7" s="61">
        <v>0.625</v>
      </c>
      <c r="H7" s="61" t="s">
        <v>81</v>
      </c>
      <c r="I7" s="67">
        <v>14090030</v>
      </c>
      <c r="J7" s="62">
        <v>45007</v>
      </c>
      <c r="K7" s="62">
        <v>45191</v>
      </c>
      <c r="L7" s="62">
        <v>45182</v>
      </c>
      <c r="M7" s="61">
        <v>0</v>
      </c>
      <c r="N7" s="61">
        <v>4.8910000000000002E-2</v>
      </c>
      <c r="O7" s="61">
        <v>0.3125</v>
      </c>
      <c r="P7" s="61"/>
      <c r="Q7" s="61">
        <v>175</v>
      </c>
      <c r="R7" s="61">
        <v>0.51546999999999998</v>
      </c>
      <c r="S7" s="61">
        <v>92.81</v>
      </c>
      <c r="T7" s="61">
        <v>161.4777</v>
      </c>
      <c r="U7" s="61"/>
      <c r="V7" s="61">
        <v>16.524460000000001</v>
      </c>
      <c r="W7" s="61">
        <v>1.06</v>
      </c>
      <c r="X7" s="61">
        <v>1.05</v>
      </c>
      <c r="Y7" s="61">
        <v>1.07</v>
      </c>
      <c r="Z7" s="61">
        <v>1.08</v>
      </c>
      <c r="AA7" s="61">
        <v>22752257015.200001</v>
      </c>
      <c r="AB7" s="61">
        <v>216.52260000000001</v>
      </c>
      <c r="AC7" s="61">
        <v>45108</v>
      </c>
      <c r="AD7" s="61">
        <v>375.51940000000002</v>
      </c>
      <c r="AE7" s="61">
        <v>45154</v>
      </c>
      <c r="AF7" s="61">
        <v>1.734</v>
      </c>
      <c r="AG7" s="61"/>
      <c r="AH7" s="61"/>
      <c r="AI7" s="61">
        <v>4.1399999999999997</v>
      </c>
      <c r="AJ7" s="61">
        <v>4.1399999999999997</v>
      </c>
      <c r="AK7" s="61">
        <v>15.64</v>
      </c>
      <c r="AL7" s="61">
        <v>253.81</v>
      </c>
      <c r="AM7" s="61">
        <v>258.82</v>
      </c>
      <c r="AN7" s="61">
        <v>15.55</v>
      </c>
      <c r="AO7" s="61">
        <v>15.56</v>
      </c>
      <c r="AP7" s="61">
        <v>15.56</v>
      </c>
      <c r="AQ7" s="61">
        <v>15.56</v>
      </c>
      <c r="AR7" s="61" t="s">
        <v>183</v>
      </c>
      <c r="AS7" s="62"/>
      <c r="AT7" s="43">
        <f t="shared" ref="AT7:AT70" si="0">IF(E7="","",AA7/SUMIF($B$6:$B$197,B7,$AA$6:$AA$197))</f>
        <v>4.1361999351015317E-2</v>
      </c>
    </row>
    <row r="8" spans="2:46">
      <c r="B8" s="61">
        <v>1</v>
      </c>
      <c r="C8" s="62">
        <v>45182</v>
      </c>
      <c r="D8" s="61" t="s">
        <v>115</v>
      </c>
      <c r="E8" s="61" t="s">
        <v>116</v>
      </c>
      <c r="F8" s="61" t="s">
        <v>52</v>
      </c>
      <c r="G8" s="61">
        <v>0.125</v>
      </c>
      <c r="H8" s="61" t="s">
        <v>117</v>
      </c>
      <c r="I8" s="67">
        <v>12600000</v>
      </c>
      <c r="J8" s="62">
        <v>45007</v>
      </c>
      <c r="K8" s="62">
        <v>45191</v>
      </c>
      <c r="L8" s="62">
        <v>45182</v>
      </c>
      <c r="M8" s="61">
        <v>0</v>
      </c>
      <c r="N8" s="61">
        <v>4.8910000000000002E-2</v>
      </c>
      <c r="O8" s="61">
        <v>6.25E-2</v>
      </c>
      <c r="P8" s="61"/>
      <c r="Q8" s="61">
        <v>175</v>
      </c>
      <c r="R8" s="61">
        <v>8.9399999999999993E-2</v>
      </c>
      <c r="S8" s="61">
        <v>67.2</v>
      </c>
      <c r="T8" s="61">
        <v>101.15009999999999</v>
      </c>
      <c r="U8" s="61"/>
      <c r="V8" s="61">
        <v>44.524459999999998</v>
      </c>
      <c r="W8" s="61">
        <v>1.03</v>
      </c>
      <c r="X8" s="61">
        <v>1.03</v>
      </c>
      <c r="Y8" s="61">
        <v>1.04</v>
      </c>
      <c r="Z8" s="61">
        <v>1.04</v>
      </c>
      <c r="AA8" s="61">
        <v>12744916510.799999</v>
      </c>
      <c r="AB8" s="61">
        <v>249.7</v>
      </c>
      <c r="AC8" s="61">
        <v>45108</v>
      </c>
      <c r="AD8" s="61">
        <v>375.5188</v>
      </c>
      <c r="AE8" s="61">
        <v>45154</v>
      </c>
      <c r="AF8" s="61">
        <v>1.504</v>
      </c>
      <c r="AG8" s="61"/>
      <c r="AH8" s="61"/>
      <c r="AI8" s="61">
        <v>2.3199999999999998</v>
      </c>
      <c r="AJ8" s="61">
        <v>2.3199999999999998</v>
      </c>
      <c r="AK8" s="61">
        <v>42.92</v>
      </c>
      <c r="AL8" s="61">
        <v>1889.39</v>
      </c>
      <c r="AM8" s="61">
        <v>1891.12</v>
      </c>
      <c r="AN8" s="61">
        <v>42.7</v>
      </c>
      <c r="AO8" s="61">
        <v>42.7</v>
      </c>
      <c r="AP8" s="61">
        <v>42.7</v>
      </c>
      <c r="AQ8" s="61">
        <v>42.71</v>
      </c>
      <c r="AR8" s="61" t="s">
        <v>183</v>
      </c>
      <c r="AS8" s="62"/>
      <c r="AT8" s="43">
        <f t="shared" si="0"/>
        <v>2.3169359773682219E-2</v>
      </c>
    </row>
    <row r="9" spans="2:46">
      <c r="B9" s="61">
        <v>1</v>
      </c>
      <c r="C9" s="62">
        <v>45182</v>
      </c>
      <c r="D9" s="61" t="s">
        <v>187</v>
      </c>
      <c r="E9" s="61" t="s">
        <v>63</v>
      </c>
      <c r="F9" s="61" t="s">
        <v>53</v>
      </c>
      <c r="G9" s="61">
        <v>4.125</v>
      </c>
      <c r="H9" s="61" t="s">
        <v>64</v>
      </c>
      <c r="I9" s="67">
        <v>4841239</v>
      </c>
      <c r="J9" s="62">
        <v>45129</v>
      </c>
      <c r="K9" s="62">
        <v>45313</v>
      </c>
      <c r="L9" s="62">
        <v>45302</v>
      </c>
      <c r="M9" s="61">
        <v>0</v>
      </c>
      <c r="N9" s="61">
        <v>0.71196000000000004</v>
      </c>
      <c r="O9" s="61">
        <v>2.0625</v>
      </c>
      <c r="P9" s="61">
        <v>5.7294999999999998</v>
      </c>
      <c r="Q9" s="61">
        <v>53</v>
      </c>
      <c r="R9" s="61">
        <v>1.65035</v>
      </c>
      <c r="S9" s="61">
        <v>337.10500000000002</v>
      </c>
      <c r="T9" s="61">
        <v>338.75529999999998</v>
      </c>
      <c r="U9" s="61">
        <v>278.63010000000003</v>
      </c>
      <c r="V9" s="61">
        <v>6.8559799999999997</v>
      </c>
      <c r="W9" s="61">
        <v>0.44</v>
      </c>
      <c r="X9" s="61">
        <v>0.05</v>
      </c>
      <c r="Y9" s="61">
        <v>0.61</v>
      </c>
      <c r="Z9" s="61">
        <v>0.86</v>
      </c>
      <c r="AA9" s="61">
        <v>16399955882</v>
      </c>
      <c r="AB9" s="61">
        <v>135.1</v>
      </c>
      <c r="AC9" s="61">
        <v>45108</v>
      </c>
      <c r="AD9" s="61">
        <v>374.2</v>
      </c>
      <c r="AE9" s="61">
        <v>45154</v>
      </c>
      <c r="AF9" s="61">
        <v>2.77</v>
      </c>
      <c r="AG9" s="61">
        <v>0.33333000000000002</v>
      </c>
      <c r="AH9" s="61">
        <v>375.3</v>
      </c>
      <c r="AI9" s="61">
        <v>2.98</v>
      </c>
      <c r="AJ9" s="61">
        <v>2.98</v>
      </c>
      <c r="AK9" s="61">
        <v>6.11</v>
      </c>
      <c r="AL9" s="61">
        <v>40.18</v>
      </c>
      <c r="AM9" s="61">
        <v>43.05</v>
      </c>
      <c r="AN9" s="61">
        <v>6.08</v>
      </c>
      <c r="AO9" s="61">
        <v>6.09</v>
      </c>
      <c r="AP9" s="61">
        <v>6.1</v>
      </c>
      <c r="AQ9" s="61">
        <v>6.12</v>
      </c>
      <c r="AR9" s="61" t="s">
        <v>183</v>
      </c>
      <c r="AS9" s="62"/>
      <c r="AT9" s="43">
        <f t="shared" si="0"/>
        <v>2.9813963691373194E-2</v>
      </c>
    </row>
    <row r="10" spans="2:46">
      <c r="B10" s="61">
        <v>1</v>
      </c>
      <c r="C10" s="62">
        <v>45182</v>
      </c>
      <c r="D10" s="61" t="s">
        <v>188</v>
      </c>
      <c r="E10" s="61" t="s">
        <v>189</v>
      </c>
      <c r="F10" s="61" t="s">
        <v>52</v>
      </c>
      <c r="G10" s="61">
        <v>0.75</v>
      </c>
      <c r="H10" s="61" t="s">
        <v>190</v>
      </c>
      <c r="I10" s="67">
        <v>3530375</v>
      </c>
      <c r="J10" s="62">
        <v>45105</v>
      </c>
      <c r="K10" s="62">
        <v>45252</v>
      </c>
      <c r="L10" s="62">
        <v>45243</v>
      </c>
      <c r="M10" s="61">
        <v>0</v>
      </c>
      <c r="N10" s="61">
        <v>0.38042999999999999</v>
      </c>
      <c r="O10" s="61">
        <v>0.375</v>
      </c>
      <c r="P10" s="61"/>
      <c r="Q10" s="61">
        <v>77</v>
      </c>
      <c r="R10" s="61">
        <v>0.15831000000000001</v>
      </c>
      <c r="S10" s="61">
        <v>100.84</v>
      </c>
      <c r="T10" s="61">
        <v>101.8867</v>
      </c>
      <c r="U10" s="61"/>
      <c r="V10" s="61">
        <v>10.19022</v>
      </c>
      <c r="W10" s="61">
        <v>0.6</v>
      </c>
      <c r="X10" s="61">
        <v>0.57999999999999996</v>
      </c>
      <c r="Y10" s="61">
        <v>0.61</v>
      </c>
      <c r="Z10" s="61">
        <v>0.63</v>
      </c>
      <c r="AA10" s="61">
        <v>3596983019.1999998</v>
      </c>
      <c r="AB10" s="61">
        <v>372.24</v>
      </c>
      <c r="AC10" s="61">
        <v>45108</v>
      </c>
      <c r="AD10" s="61">
        <v>375.51940000000002</v>
      </c>
      <c r="AE10" s="61">
        <v>45154</v>
      </c>
      <c r="AF10" s="61">
        <v>1.0089999999999999</v>
      </c>
      <c r="AG10" s="61"/>
      <c r="AH10" s="61"/>
      <c r="AI10" s="61">
        <v>0.65</v>
      </c>
      <c r="AJ10" s="61">
        <v>0.65</v>
      </c>
      <c r="AK10" s="61">
        <v>9.82</v>
      </c>
      <c r="AL10" s="61">
        <v>98.78</v>
      </c>
      <c r="AM10" s="61">
        <v>103.04</v>
      </c>
      <c r="AN10" s="61">
        <v>9.7899999999999991</v>
      </c>
      <c r="AO10" s="61">
        <v>9.7899999999999991</v>
      </c>
      <c r="AP10" s="61">
        <v>9.7899999999999991</v>
      </c>
      <c r="AQ10" s="61">
        <v>9.7899999999999991</v>
      </c>
      <c r="AR10" s="61" t="s">
        <v>183</v>
      </c>
      <c r="AS10" s="62"/>
      <c r="AT10" s="43">
        <f t="shared" si="0"/>
        <v>6.5390615623922401E-3</v>
      </c>
    </row>
    <row r="11" spans="2:46">
      <c r="B11" s="61">
        <v>1</v>
      </c>
      <c r="C11" s="62">
        <v>45182</v>
      </c>
      <c r="D11" s="61" t="s">
        <v>191</v>
      </c>
      <c r="E11" s="61" t="s">
        <v>192</v>
      </c>
      <c r="F11" s="61" t="s">
        <v>52</v>
      </c>
      <c r="G11" s="61">
        <v>0.125</v>
      </c>
      <c r="H11" s="61" t="s">
        <v>193</v>
      </c>
      <c r="I11" s="67">
        <v>17936985</v>
      </c>
      <c r="J11" s="62">
        <v>45148</v>
      </c>
      <c r="K11" s="62">
        <v>45332</v>
      </c>
      <c r="L11" s="62">
        <v>45323</v>
      </c>
      <c r="M11" s="61">
        <v>0</v>
      </c>
      <c r="N11" s="61">
        <v>0.81521999999999994</v>
      </c>
      <c r="O11" s="61">
        <v>6.25E-2</v>
      </c>
      <c r="P11" s="61"/>
      <c r="Q11" s="61">
        <v>34</v>
      </c>
      <c r="R11" s="61">
        <v>1.553E-2</v>
      </c>
      <c r="S11" s="61">
        <v>97.388000000000005</v>
      </c>
      <c r="T11" s="61">
        <v>130.98580000000001</v>
      </c>
      <c r="U11" s="61"/>
      <c r="V11" s="61">
        <v>4.90761</v>
      </c>
      <c r="W11" s="61">
        <v>0.54</v>
      </c>
      <c r="X11" s="61">
        <v>0.5</v>
      </c>
      <c r="Y11" s="61">
        <v>0.56000000000000005</v>
      </c>
      <c r="Z11" s="61">
        <v>0.59</v>
      </c>
      <c r="AA11" s="61">
        <v>23494909641.599998</v>
      </c>
      <c r="AB11" s="61">
        <v>279.23329999999999</v>
      </c>
      <c r="AC11" s="61">
        <v>45108</v>
      </c>
      <c r="AD11" s="61">
        <v>375.52140000000003</v>
      </c>
      <c r="AE11" s="61">
        <v>45154</v>
      </c>
      <c r="AF11" s="61">
        <v>1.345</v>
      </c>
      <c r="AG11" s="61"/>
      <c r="AH11" s="61"/>
      <c r="AI11" s="61">
        <v>4.2699999999999996</v>
      </c>
      <c r="AJ11" s="61">
        <v>4.2699999999999996</v>
      </c>
      <c r="AK11" s="61">
        <v>4.8899999999999997</v>
      </c>
      <c r="AL11" s="61">
        <v>23.99</v>
      </c>
      <c r="AM11" s="61">
        <v>26.28</v>
      </c>
      <c r="AN11" s="61">
        <v>4.88</v>
      </c>
      <c r="AO11" s="61">
        <v>4.88</v>
      </c>
      <c r="AP11" s="61">
        <v>4.88</v>
      </c>
      <c r="AQ11" s="61">
        <v>4.88</v>
      </c>
      <c r="AR11" s="61" t="s">
        <v>183</v>
      </c>
      <c r="AS11" s="62"/>
      <c r="AT11" s="43">
        <f t="shared" si="0"/>
        <v>4.2712089473092664E-2</v>
      </c>
    </row>
    <row r="12" spans="2:46">
      <c r="B12" s="61">
        <v>1</v>
      </c>
      <c r="C12" s="62">
        <v>45182</v>
      </c>
      <c r="D12" s="61" t="s">
        <v>57</v>
      </c>
      <c r="E12" s="61" t="s">
        <v>58</v>
      </c>
      <c r="F12" s="61" t="s">
        <v>52</v>
      </c>
      <c r="G12" s="61">
        <v>1.25</v>
      </c>
      <c r="H12" s="61" t="s">
        <v>59</v>
      </c>
      <c r="I12" s="67">
        <v>14170199</v>
      </c>
      <c r="J12" s="62">
        <v>45068</v>
      </c>
      <c r="K12" s="62">
        <v>45252</v>
      </c>
      <c r="L12" s="62">
        <v>45243</v>
      </c>
      <c r="M12" s="61">
        <v>0</v>
      </c>
      <c r="N12" s="61">
        <v>0.38042999999999999</v>
      </c>
      <c r="O12" s="61">
        <v>0.625</v>
      </c>
      <c r="P12" s="61"/>
      <c r="Q12" s="61">
        <v>114</v>
      </c>
      <c r="R12" s="61">
        <v>0.74929000000000001</v>
      </c>
      <c r="S12" s="61">
        <v>102.14700000000001</v>
      </c>
      <c r="T12" s="61">
        <v>198.40479999999999</v>
      </c>
      <c r="U12" s="61"/>
      <c r="V12" s="61">
        <v>4.1902200000000001</v>
      </c>
      <c r="W12" s="61">
        <v>0.57999999999999996</v>
      </c>
      <c r="X12" s="61">
        <v>0.53</v>
      </c>
      <c r="Y12" s="61">
        <v>0.61</v>
      </c>
      <c r="Z12" s="61">
        <v>0.64</v>
      </c>
      <c r="AA12" s="61">
        <v>28114348896.099998</v>
      </c>
      <c r="AB12" s="61">
        <v>194.0667</v>
      </c>
      <c r="AC12" s="61">
        <v>45108</v>
      </c>
      <c r="AD12" s="61">
        <v>375.52089999999998</v>
      </c>
      <c r="AE12" s="61">
        <v>45154</v>
      </c>
      <c r="AF12" s="61">
        <v>1.9350000000000001</v>
      </c>
      <c r="AG12" s="61"/>
      <c r="AH12" s="61"/>
      <c r="AI12" s="61">
        <v>5.1100000000000003</v>
      </c>
      <c r="AJ12" s="61">
        <v>5.1100000000000003</v>
      </c>
      <c r="AK12" s="61">
        <v>4.08</v>
      </c>
      <c r="AL12" s="61">
        <v>16.96</v>
      </c>
      <c r="AM12" s="61">
        <v>18.88</v>
      </c>
      <c r="AN12" s="61">
        <v>4.07</v>
      </c>
      <c r="AO12" s="61">
        <v>4.07</v>
      </c>
      <c r="AP12" s="61">
        <v>4.07</v>
      </c>
      <c r="AQ12" s="61">
        <v>4.07</v>
      </c>
      <c r="AR12" s="61" t="s">
        <v>183</v>
      </c>
      <c r="AS12" s="62"/>
      <c r="AT12" s="43">
        <f t="shared" si="0"/>
        <v>5.1109904394005215E-2</v>
      </c>
    </row>
    <row r="13" spans="2:46">
      <c r="B13" s="61">
        <v>1</v>
      </c>
      <c r="C13" s="62">
        <v>45182</v>
      </c>
      <c r="D13" s="61" t="s">
        <v>103</v>
      </c>
      <c r="E13" s="61" t="s">
        <v>104</v>
      </c>
      <c r="F13" s="61" t="s">
        <v>52</v>
      </c>
      <c r="G13" s="61">
        <v>0.125</v>
      </c>
      <c r="H13" s="61" t="s">
        <v>105</v>
      </c>
      <c r="I13" s="67">
        <v>7146605</v>
      </c>
      <c r="J13" s="62">
        <v>45068</v>
      </c>
      <c r="K13" s="62">
        <v>45252</v>
      </c>
      <c r="L13" s="62">
        <v>45243</v>
      </c>
      <c r="M13" s="61">
        <v>0</v>
      </c>
      <c r="N13" s="61">
        <v>0.38042999999999999</v>
      </c>
      <c r="O13" s="61">
        <v>6.25E-2</v>
      </c>
      <c r="P13" s="61"/>
      <c r="Q13" s="61">
        <v>114</v>
      </c>
      <c r="R13" s="61">
        <v>5.4899999999999997E-2</v>
      </c>
      <c r="S13" s="61">
        <v>69.900000000000006</v>
      </c>
      <c r="T13" s="61">
        <v>99.150700000000001</v>
      </c>
      <c r="U13" s="61"/>
      <c r="V13" s="61">
        <v>33.190219999999997</v>
      </c>
      <c r="W13" s="61">
        <v>1.21</v>
      </c>
      <c r="X13" s="61">
        <v>1.21</v>
      </c>
      <c r="Y13" s="61">
        <v>1.22</v>
      </c>
      <c r="Z13" s="61">
        <v>1.22</v>
      </c>
      <c r="AA13" s="61">
        <v>7085910925.6999998</v>
      </c>
      <c r="AB13" s="61">
        <v>264.88330000000002</v>
      </c>
      <c r="AC13" s="61">
        <v>45108</v>
      </c>
      <c r="AD13" s="61">
        <v>375.51979999999998</v>
      </c>
      <c r="AE13" s="61">
        <v>45154</v>
      </c>
      <c r="AF13" s="61">
        <v>1.4179999999999999</v>
      </c>
      <c r="AG13" s="61"/>
      <c r="AH13" s="61"/>
      <c r="AI13" s="61">
        <v>1.29</v>
      </c>
      <c r="AJ13" s="61">
        <v>1.29</v>
      </c>
      <c r="AK13" s="61">
        <v>32.33</v>
      </c>
      <c r="AL13" s="61">
        <v>1063.99</v>
      </c>
      <c r="AM13" s="61">
        <v>1067.08</v>
      </c>
      <c r="AN13" s="61">
        <v>32.130000000000003</v>
      </c>
      <c r="AO13" s="61">
        <v>32.130000000000003</v>
      </c>
      <c r="AP13" s="61">
        <v>32.130000000000003</v>
      </c>
      <c r="AQ13" s="61">
        <v>32.130000000000003</v>
      </c>
      <c r="AR13" s="61" t="s">
        <v>183</v>
      </c>
      <c r="AS13" s="62"/>
      <c r="AT13" s="43">
        <f t="shared" si="0"/>
        <v>1.2881686547156799E-2</v>
      </c>
    </row>
    <row r="14" spans="2:46">
      <c r="B14" s="61">
        <v>1</v>
      </c>
      <c r="C14" s="62">
        <v>45182</v>
      </c>
      <c r="D14" s="61" t="s">
        <v>194</v>
      </c>
      <c r="E14" s="61" t="s">
        <v>195</v>
      </c>
      <c r="F14" s="61" t="s">
        <v>52</v>
      </c>
      <c r="G14" s="61">
        <v>0.125</v>
      </c>
      <c r="H14" s="61" t="s">
        <v>196</v>
      </c>
      <c r="I14" s="67">
        <v>4400000</v>
      </c>
      <c r="J14" s="62">
        <v>45007</v>
      </c>
      <c r="K14" s="62">
        <v>45191</v>
      </c>
      <c r="L14" s="62">
        <v>45182</v>
      </c>
      <c r="M14" s="61">
        <v>0</v>
      </c>
      <c r="N14" s="61">
        <v>4.8910000000000002E-2</v>
      </c>
      <c r="O14" s="61">
        <v>6.25E-2</v>
      </c>
      <c r="P14" s="61"/>
      <c r="Q14" s="61">
        <v>175</v>
      </c>
      <c r="R14" s="61">
        <v>7.2400000000000006E-2</v>
      </c>
      <c r="S14" s="61">
        <v>70.67</v>
      </c>
      <c r="T14" s="61">
        <v>86.145600000000002</v>
      </c>
      <c r="U14" s="61"/>
      <c r="V14" s="61">
        <v>49.524459999999998</v>
      </c>
      <c r="W14" s="61">
        <v>0.84</v>
      </c>
      <c r="X14" s="61">
        <v>0.83</v>
      </c>
      <c r="Y14" s="61">
        <v>0.84</v>
      </c>
      <c r="Z14" s="61">
        <v>0.84</v>
      </c>
      <c r="AA14" s="61">
        <v>3790407822.1999998</v>
      </c>
      <c r="AB14" s="61">
        <v>308.32</v>
      </c>
      <c r="AC14" s="61">
        <v>45108</v>
      </c>
      <c r="AD14" s="61">
        <v>375.52140000000003</v>
      </c>
      <c r="AE14" s="61">
        <v>45154</v>
      </c>
      <c r="AF14" s="61">
        <v>1.218</v>
      </c>
      <c r="AG14" s="61"/>
      <c r="AH14" s="61"/>
      <c r="AI14" s="61">
        <v>0.69</v>
      </c>
      <c r="AJ14" s="61">
        <v>0.69</v>
      </c>
      <c r="AK14" s="61">
        <v>47.62</v>
      </c>
      <c r="AL14" s="61">
        <v>2329.13</v>
      </c>
      <c r="AM14" s="61">
        <v>2333.19</v>
      </c>
      <c r="AN14" s="61">
        <v>47.42</v>
      </c>
      <c r="AO14" s="61">
        <v>47.42</v>
      </c>
      <c r="AP14" s="61">
        <v>47.42</v>
      </c>
      <c r="AQ14" s="61">
        <v>47.42</v>
      </c>
      <c r="AR14" s="61" t="s">
        <v>183</v>
      </c>
      <c r="AS14" s="62"/>
      <c r="AT14" s="43">
        <f t="shared" si="0"/>
        <v>6.8906942189155664E-3</v>
      </c>
    </row>
    <row r="15" spans="2:46">
      <c r="B15" s="61">
        <v>1</v>
      </c>
      <c r="C15" s="62">
        <v>45182</v>
      </c>
      <c r="D15" s="61" t="s">
        <v>112</v>
      </c>
      <c r="E15" s="61" t="s">
        <v>113</v>
      </c>
      <c r="F15" s="61" t="s">
        <v>52</v>
      </c>
      <c r="G15" s="61">
        <v>0.125</v>
      </c>
      <c r="H15" s="61" t="s">
        <v>114</v>
      </c>
      <c r="I15" s="67">
        <v>8125000</v>
      </c>
      <c r="J15" s="62">
        <v>45068</v>
      </c>
      <c r="K15" s="62">
        <v>45252</v>
      </c>
      <c r="L15" s="62">
        <v>45243</v>
      </c>
      <c r="M15" s="61">
        <v>0</v>
      </c>
      <c r="N15" s="61">
        <v>0.38042999999999999</v>
      </c>
      <c r="O15" s="61">
        <v>6.25E-2</v>
      </c>
      <c r="P15" s="61"/>
      <c r="Q15" s="61">
        <v>114</v>
      </c>
      <c r="R15" s="61">
        <v>5.5829999999999998E-2</v>
      </c>
      <c r="S15" s="61">
        <v>67.62</v>
      </c>
      <c r="T15" s="61">
        <v>97.557100000000005</v>
      </c>
      <c r="U15" s="61"/>
      <c r="V15" s="61">
        <v>42.190219999999997</v>
      </c>
      <c r="W15" s="61">
        <v>1.07</v>
      </c>
      <c r="X15" s="61">
        <v>1.06</v>
      </c>
      <c r="Y15" s="61">
        <v>1.07</v>
      </c>
      <c r="Z15" s="61">
        <v>1.07</v>
      </c>
      <c r="AA15" s="61">
        <v>7926515385.6000004</v>
      </c>
      <c r="AB15" s="61">
        <v>260.43450000000001</v>
      </c>
      <c r="AC15" s="61">
        <v>45108</v>
      </c>
      <c r="AD15" s="61">
        <v>375.52050000000003</v>
      </c>
      <c r="AE15" s="61">
        <v>45154</v>
      </c>
      <c r="AF15" s="61">
        <v>1.4419999999999999</v>
      </c>
      <c r="AG15" s="61"/>
      <c r="AH15" s="61"/>
      <c r="AI15" s="61">
        <v>1.44</v>
      </c>
      <c r="AJ15" s="61">
        <v>1.44</v>
      </c>
      <c r="AK15" s="61">
        <v>40.770000000000003</v>
      </c>
      <c r="AL15" s="61">
        <v>1701.56</v>
      </c>
      <c r="AM15" s="61">
        <v>1703.59</v>
      </c>
      <c r="AN15" s="61">
        <v>40.549999999999997</v>
      </c>
      <c r="AO15" s="61">
        <v>40.549999999999997</v>
      </c>
      <c r="AP15" s="61">
        <v>40.549999999999997</v>
      </c>
      <c r="AQ15" s="61">
        <v>40.56</v>
      </c>
      <c r="AR15" s="61" t="s">
        <v>183</v>
      </c>
      <c r="AS15" s="62"/>
      <c r="AT15" s="43">
        <f t="shared" si="0"/>
        <v>1.4409846197499021E-2</v>
      </c>
    </row>
    <row r="16" spans="2:46">
      <c r="B16" s="61">
        <v>1</v>
      </c>
      <c r="C16" s="62">
        <v>45182</v>
      </c>
      <c r="D16" s="61" t="s">
        <v>197</v>
      </c>
      <c r="E16" s="61" t="s">
        <v>198</v>
      </c>
      <c r="F16" s="61" t="s">
        <v>52</v>
      </c>
      <c r="G16" s="61">
        <v>0.125</v>
      </c>
      <c r="H16" s="61" t="s">
        <v>199</v>
      </c>
      <c r="I16" s="67">
        <v>11780815</v>
      </c>
      <c r="J16" s="62">
        <v>45148</v>
      </c>
      <c r="K16" s="62">
        <v>45332</v>
      </c>
      <c r="L16" s="62">
        <v>45323</v>
      </c>
      <c r="M16" s="61">
        <v>0</v>
      </c>
      <c r="N16" s="61">
        <v>0.81521999999999994</v>
      </c>
      <c r="O16" s="61">
        <v>6.25E-2</v>
      </c>
      <c r="P16" s="61"/>
      <c r="Q16" s="61">
        <v>34</v>
      </c>
      <c r="R16" s="61">
        <v>1.5779999999999999E-2</v>
      </c>
      <c r="S16" s="61">
        <v>74.63</v>
      </c>
      <c r="T16" s="61">
        <v>102.0014</v>
      </c>
      <c r="U16" s="61"/>
      <c r="V16" s="61">
        <v>24.907609999999998</v>
      </c>
      <c r="W16" s="61">
        <v>1.3</v>
      </c>
      <c r="X16" s="61">
        <v>1.29</v>
      </c>
      <c r="Y16" s="61">
        <v>1.3</v>
      </c>
      <c r="Z16" s="61">
        <v>1.31</v>
      </c>
      <c r="AA16" s="61">
        <v>12016597252.9</v>
      </c>
      <c r="AB16" s="61">
        <v>274.79329999999999</v>
      </c>
      <c r="AC16" s="61">
        <v>45108</v>
      </c>
      <c r="AD16" s="61">
        <v>375.5188</v>
      </c>
      <c r="AE16" s="61">
        <v>45154</v>
      </c>
      <c r="AF16" s="61">
        <v>1.367</v>
      </c>
      <c r="AG16" s="61"/>
      <c r="AH16" s="61"/>
      <c r="AI16" s="61">
        <v>2.1800000000000002</v>
      </c>
      <c r="AJ16" s="61">
        <v>2.1800000000000002</v>
      </c>
      <c r="AK16" s="61">
        <v>24.45</v>
      </c>
      <c r="AL16" s="61">
        <v>605.29</v>
      </c>
      <c r="AM16" s="61">
        <v>609.5</v>
      </c>
      <c r="AN16" s="61">
        <v>24.29</v>
      </c>
      <c r="AO16" s="61">
        <v>24.29</v>
      </c>
      <c r="AP16" s="61">
        <v>24.29</v>
      </c>
      <c r="AQ16" s="61">
        <v>24.29</v>
      </c>
      <c r="AR16" s="61" t="s">
        <v>183</v>
      </c>
      <c r="AS16" s="62"/>
      <c r="AT16" s="43">
        <f t="shared" si="0"/>
        <v>2.1845326705118236E-2</v>
      </c>
    </row>
    <row r="17" spans="2:46">
      <c r="B17" s="61">
        <v>1</v>
      </c>
      <c r="C17" s="62">
        <v>45182</v>
      </c>
      <c r="D17" s="61" t="s">
        <v>88</v>
      </c>
      <c r="E17" s="61" t="s">
        <v>89</v>
      </c>
      <c r="F17" s="61" t="s">
        <v>52</v>
      </c>
      <c r="G17" s="61">
        <v>0.125</v>
      </c>
      <c r="H17" s="61" t="s">
        <v>90</v>
      </c>
      <c r="I17" s="67">
        <v>13485568</v>
      </c>
      <c r="J17" s="62">
        <v>45007</v>
      </c>
      <c r="K17" s="62">
        <v>45191</v>
      </c>
      <c r="L17" s="62">
        <v>45182</v>
      </c>
      <c r="M17" s="61">
        <v>0</v>
      </c>
      <c r="N17" s="61">
        <v>4.8910000000000002E-2</v>
      </c>
      <c r="O17" s="61">
        <v>6.25E-2</v>
      </c>
      <c r="P17" s="61"/>
      <c r="Q17" s="61">
        <v>175</v>
      </c>
      <c r="R17" s="61">
        <v>8.659E-2</v>
      </c>
      <c r="S17" s="61">
        <v>76.95</v>
      </c>
      <c r="T17" s="61">
        <v>112.1789</v>
      </c>
      <c r="U17" s="61"/>
      <c r="V17" s="61">
        <v>22.524460000000001</v>
      </c>
      <c r="W17" s="61">
        <v>1.28</v>
      </c>
      <c r="X17" s="61">
        <v>1.27</v>
      </c>
      <c r="Y17" s="61">
        <v>1.29</v>
      </c>
      <c r="Z17" s="61">
        <v>1.29</v>
      </c>
      <c r="AA17" s="61">
        <v>15127959875.799999</v>
      </c>
      <c r="AB17" s="61">
        <v>257.79000000000002</v>
      </c>
      <c r="AC17" s="61">
        <v>45108</v>
      </c>
      <c r="AD17" s="61">
        <v>375.52010000000001</v>
      </c>
      <c r="AE17" s="61">
        <v>45154</v>
      </c>
      <c r="AF17" s="61">
        <v>1.4570000000000001</v>
      </c>
      <c r="AG17" s="61"/>
      <c r="AH17" s="61"/>
      <c r="AI17" s="61">
        <v>2.75</v>
      </c>
      <c r="AJ17" s="61">
        <v>2.75</v>
      </c>
      <c r="AK17" s="61">
        <v>22.14</v>
      </c>
      <c r="AL17" s="61">
        <v>496.09</v>
      </c>
      <c r="AM17" s="61">
        <v>500.66</v>
      </c>
      <c r="AN17" s="61">
        <v>22</v>
      </c>
      <c r="AO17" s="61">
        <v>22</v>
      </c>
      <c r="AP17" s="61">
        <v>22</v>
      </c>
      <c r="AQ17" s="61">
        <v>22</v>
      </c>
      <c r="AR17" s="61" t="s">
        <v>183</v>
      </c>
      <c r="AS17" s="62"/>
      <c r="AT17" s="43">
        <f t="shared" si="0"/>
        <v>2.7501564620468273E-2</v>
      </c>
    </row>
    <row r="18" spans="2:46">
      <c r="B18" s="61">
        <v>1</v>
      </c>
      <c r="C18" s="62">
        <v>45182</v>
      </c>
      <c r="D18" s="61" t="s">
        <v>94</v>
      </c>
      <c r="E18" s="61" t="s">
        <v>95</v>
      </c>
      <c r="F18" s="61" t="s">
        <v>52</v>
      </c>
      <c r="G18" s="61">
        <v>0.5</v>
      </c>
      <c r="H18" s="61" t="s">
        <v>96</v>
      </c>
      <c r="I18" s="67">
        <v>12221183</v>
      </c>
      <c r="J18" s="62">
        <v>45007</v>
      </c>
      <c r="K18" s="62">
        <v>45191</v>
      </c>
      <c r="L18" s="62">
        <v>45182</v>
      </c>
      <c r="M18" s="61">
        <v>0</v>
      </c>
      <c r="N18" s="61">
        <v>4.8910000000000002E-2</v>
      </c>
      <c r="O18" s="61">
        <v>0.25</v>
      </c>
      <c r="P18" s="61"/>
      <c r="Q18" s="61">
        <v>175</v>
      </c>
      <c r="R18" s="61">
        <v>0.41841</v>
      </c>
      <c r="S18" s="61">
        <v>81.63</v>
      </c>
      <c r="T18" s="61">
        <v>144.06270000000001</v>
      </c>
      <c r="U18" s="61"/>
      <c r="V18" s="61">
        <v>26.524460000000001</v>
      </c>
      <c r="W18" s="61">
        <v>1.3</v>
      </c>
      <c r="X18" s="61">
        <v>1.29</v>
      </c>
      <c r="Y18" s="61">
        <v>1.3</v>
      </c>
      <c r="Z18" s="61">
        <v>1.31</v>
      </c>
      <c r="AA18" s="61">
        <v>17606168393.400002</v>
      </c>
      <c r="AB18" s="61">
        <v>213.4</v>
      </c>
      <c r="AC18" s="61">
        <v>45108</v>
      </c>
      <c r="AD18" s="61">
        <v>375.52</v>
      </c>
      <c r="AE18" s="61">
        <v>45154</v>
      </c>
      <c r="AF18" s="61">
        <v>1.76</v>
      </c>
      <c r="AG18" s="61"/>
      <c r="AH18" s="61"/>
      <c r="AI18" s="61">
        <v>3.2</v>
      </c>
      <c r="AJ18" s="61">
        <v>3.2</v>
      </c>
      <c r="AK18" s="61">
        <v>24.57</v>
      </c>
      <c r="AL18" s="61">
        <v>635.85</v>
      </c>
      <c r="AM18" s="61">
        <v>639.73</v>
      </c>
      <c r="AN18" s="61">
        <v>24.41</v>
      </c>
      <c r="AO18" s="61">
        <v>24.42</v>
      </c>
      <c r="AP18" s="61">
        <v>24.42</v>
      </c>
      <c r="AQ18" s="61">
        <v>24.42</v>
      </c>
      <c r="AR18" s="61" t="s">
        <v>183</v>
      </c>
      <c r="AS18" s="62"/>
      <c r="AT18" s="43">
        <f t="shared" si="0"/>
        <v>3.2006773006087896E-2</v>
      </c>
    </row>
    <row r="19" spans="2:46">
      <c r="B19" s="61">
        <v>1</v>
      </c>
      <c r="C19" s="62">
        <v>45182</v>
      </c>
      <c r="D19" s="61" t="s">
        <v>200</v>
      </c>
      <c r="E19" s="61" t="s">
        <v>201</v>
      </c>
      <c r="F19" s="61" t="s">
        <v>52</v>
      </c>
      <c r="G19" s="61">
        <v>0.125</v>
      </c>
      <c r="H19" s="61" t="s">
        <v>202</v>
      </c>
      <c r="I19" s="67">
        <v>12446999</v>
      </c>
      <c r="J19" s="62">
        <v>45148</v>
      </c>
      <c r="K19" s="62">
        <v>45332</v>
      </c>
      <c r="L19" s="62">
        <v>45323</v>
      </c>
      <c r="M19" s="61">
        <v>0</v>
      </c>
      <c r="N19" s="61">
        <v>0.81521999999999994</v>
      </c>
      <c r="O19" s="61">
        <v>6.25E-2</v>
      </c>
      <c r="P19" s="61"/>
      <c r="Q19" s="61">
        <v>34</v>
      </c>
      <c r="R19" s="61">
        <v>1.549E-2</v>
      </c>
      <c r="S19" s="61">
        <v>83.82</v>
      </c>
      <c r="T19" s="61">
        <v>112.408</v>
      </c>
      <c r="U19" s="61"/>
      <c r="V19" s="61">
        <v>17.907609999999998</v>
      </c>
      <c r="W19" s="61">
        <v>1.0900000000000001</v>
      </c>
      <c r="X19" s="61">
        <v>1.08</v>
      </c>
      <c r="Y19" s="61">
        <v>1.1000000000000001</v>
      </c>
      <c r="Z19" s="61">
        <v>1.1100000000000001</v>
      </c>
      <c r="AA19" s="61">
        <v>13991428524.5</v>
      </c>
      <c r="AB19" s="61">
        <v>280.0548</v>
      </c>
      <c r="AC19" s="61">
        <v>45108</v>
      </c>
      <c r="AD19" s="61">
        <v>375.51990000000001</v>
      </c>
      <c r="AE19" s="61">
        <v>45154</v>
      </c>
      <c r="AF19" s="61">
        <v>1.341</v>
      </c>
      <c r="AG19" s="61"/>
      <c r="AH19" s="61"/>
      <c r="AI19" s="61">
        <v>2.54</v>
      </c>
      <c r="AJ19" s="61">
        <v>2.54</v>
      </c>
      <c r="AK19" s="61">
        <v>17.690000000000001</v>
      </c>
      <c r="AL19" s="61">
        <v>315.47000000000003</v>
      </c>
      <c r="AM19" s="61">
        <v>320.76</v>
      </c>
      <c r="AN19" s="61">
        <v>17.59</v>
      </c>
      <c r="AO19" s="61">
        <v>17.59</v>
      </c>
      <c r="AP19" s="61">
        <v>17.59</v>
      </c>
      <c r="AQ19" s="61">
        <v>17.59</v>
      </c>
      <c r="AR19" s="61" t="s">
        <v>183</v>
      </c>
      <c r="AS19" s="62"/>
      <c r="AT19" s="43">
        <f t="shared" si="0"/>
        <v>2.5435430742696327E-2</v>
      </c>
    </row>
    <row r="20" spans="2:46">
      <c r="B20" s="61">
        <v>1</v>
      </c>
      <c r="C20" s="62">
        <v>45182</v>
      </c>
      <c r="D20" s="61" t="s">
        <v>76</v>
      </c>
      <c r="E20" s="61" t="s">
        <v>77</v>
      </c>
      <c r="F20" s="61" t="s">
        <v>52</v>
      </c>
      <c r="G20" s="61">
        <v>1.125</v>
      </c>
      <c r="H20" s="61" t="s">
        <v>78</v>
      </c>
      <c r="I20" s="67">
        <v>13065680</v>
      </c>
      <c r="J20" s="62">
        <v>45068</v>
      </c>
      <c r="K20" s="62">
        <v>45252</v>
      </c>
      <c r="L20" s="62">
        <v>45243</v>
      </c>
      <c r="M20" s="61">
        <v>0</v>
      </c>
      <c r="N20" s="61">
        <v>0.38042999999999999</v>
      </c>
      <c r="O20" s="61">
        <v>0.5625</v>
      </c>
      <c r="P20" s="61"/>
      <c r="Q20" s="61">
        <v>114</v>
      </c>
      <c r="R20" s="61">
        <v>0.64710000000000001</v>
      </c>
      <c r="S20" s="61">
        <v>102.26</v>
      </c>
      <c r="T20" s="61">
        <v>190.5214</v>
      </c>
      <c r="U20" s="61"/>
      <c r="V20" s="61">
        <v>14.19022</v>
      </c>
      <c r="W20" s="61">
        <v>0.91</v>
      </c>
      <c r="X20" s="61">
        <v>0.89</v>
      </c>
      <c r="Y20" s="61">
        <v>0.92</v>
      </c>
      <c r="Z20" s="61">
        <v>0.93</v>
      </c>
      <c r="AA20" s="61">
        <v>24892919162.299999</v>
      </c>
      <c r="AB20" s="61">
        <v>202.24289999999999</v>
      </c>
      <c r="AC20" s="61">
        <v>45108</v>
      </c>
      <c r="AD20" s="61">
        <v>375.52050000000003</v>
      </c>
      <c r="AE20" s="61">
        <v>45154</v>
      </c>
      <c r="AF20" s="61">
        <v>1.857</v>
      </c>
      <c r="AG20" s="61"/>
      <c r="AH20" s="61"/>
      <c r="AI20" s="61">
        <v>4.53</v>
      </c>
      <c r="AJ20" s="61">
        <v>4.53</v>
      </c>
      <c r="AK20" s="61">
        <v>13.13</v>
      </c>
      <c r="AL20" s="61">
        <v>181.41</v>
      </c>
      <c r="AM20" s="61">
        <v>186.25</v>
      </c>
      <c r="AN20" s="61">
        <v>13.07</v>
      </c>
      <c r="AO20" s="61">
        <v>13.07</v>
      </c>
      <c r="AP20" s="61">
        <v>13.07</v>
      </c>
      <c r="AQ20" s="61">
        <v>13.07</v>
      </c>
      <c r="AR20" s="61" t="s">
        <v>183</v>
      </c>
      <c r="AS20" s="62"/>
      <c r="AT20" s="43">
        <f t="shared" si="0"/>
        <v>4.525357223013414E-2</v>
      </c>
    </row>
    <row r="21" spans="2:46">
      <c r="B21" s="61">
        <v>1</v>
      </c>
      <c r="C21" s="62">
        <v>45182</v>
      </c>
      <c r="D21" s="61" t="s">
        <v>203</v>
      </c>
      <c r="E21" s="61" t="s">
        <v>204</v>
      </c>
      <c r="F21" s="61" t="s">
        <v>52</v>
      </c>
      <c r="G21" s="61">
        <v>0.125</v>
      </c>
      <c r="H21" s="61" t="s">
        <v>205</v>
      </c>
      <c r="I21" s="67">
        <v>8125399</v>
      </c>
      <c r="J21" s="62">
        <v>45007</v>
      </c>
      <c r="K21" s="62">
        <v>45191</v>
      </c>
      <c r="L21" s="62">
        <v>45182</v>
      </c>
      <c r="M21" s="61">
        <v>0</v>
      </c>
      <c r="N21" s="61">
        <v>4.8910000000000002E-2</v>
      </c>
      <c r="O21" s="61">
        <v>6.25E-2</v>
      </c>
      <c r="P21" s="61"/>
      <c r="Q21" s="61">
        <v>175</v>
      </c>
      <c r="R21" s="61">
        <v>7.5899999999999995E-2</v>
      </c>
      <c r="S21" s="61">
        <v>72.510000000000005</v>
      </c>
      <c r="T21" s="61">
        <v>92.656700000000001</v>
      </c>
      <c r="U21" s="61"/>
      <c r="V21" s="61">
        <v>27.524460000000001</v>
      </c>
      <c r="W21" s="61">
        <v>1.3</v>
      </c>
      <c r="X21" s="61">
        <v>1.29</v>
      </c>
      <c r="Y21" s="61">
        <v>1.3</v>
      </c>
      <c r="Z21" s="61">
        <v>1.31</v>
      </c>
      <c r="AA21" s="61">
        <v>7528723710.1000004</v>
      </c>
      <c r="AB21" s="61">
        <v>294.11070000000001</v>
      </c>
      <c r="AC21" s="61">
        <v>45108</v>
      </c>
      <c r="AD21" s="61">
        <v>375.5206</v>
      </c>
      <c r="AE21" s="61">
        <v>45154</v>
      </c>
      <c r="AF21" s="61">
        <v>1.2769999999999999</v>
      </c>
      <c r="AG21" s="61"/>
      <c r="AH21" s="61"/>
      <c r="AI21" s="61">
        <v>1.37</v>
      </c>
      <c r="AJ21" s="61">
        <v>1.37</v>
      </c>
      <c r="AK21" s="61">
        <v>26.93</v>
      </c>
      <c r="AL21" s="61">
        <v>736.36</v>
      </c>
      <c r="AM21" s="61">
        <v>740.13</v>
      </c>
      <c r="AN21" s="61">
        <v>26.76</v>
      </c>
      <c r="AO21" s="61">
        <v>26.76</v>
      </c>
      <c r="AP21" s="61">
        <v>26.76</v>
      </c>
      <c r="AQ21" s="61">
        <v>26.76</v>
      </c>
      <c r="AR21" s="61" t="s">
        <v>183</v>
      </c>
      <c r="AS21" s="62"/>
      <c r="AT21" s="43">
        <f t="shared" si="0"/>
        <v>1.3686688973454026E-2</v>
      </c>
    </row>
    <row r="22" spans="2:46">
      <c r="B22" s="61">
        <v>1</v>
      </c>
      <c r="C22" s="62">
        <v>45182</v>
      </c>
      <c r="D22" s="61" t="s">
        <v>91</v>
      </c>
      <c r="E22" s="61" t="s">
        <v>92</v>
      </c>
      <c r="F22" s="61" t="s">
        <v>52</v>
      </c>
      <c r="G22" s="61">
        <v>0.75</v>
      </c>
      <c r="H22" s="61" t="s">
        <v>93</v>
      </c>
      <c r="I22" s="67">
        <v>11686640</v>
      </c>
      <c r="J22" s="62">
        <v>45068</v>
      </c>
      <c r="K22" s="62">
        <v>45252</v>
      </c>
      <c r="L22" s="62">
        <v>45243</v>
      </c>
      <c r="M22" s="61">
        <v>0</v>
      </c>
      <c r="N22" s="61">
        <v>0.38042999999999999</v>
      </c>
      <c r="O22" s="61">
        <v>0.375</v>
      </c>
      <c r="P22" s="61"/>
      <c r="Q22" s="61">
        <v>114</v>
      </c>
      <c r="R22" s="61">
        <v>0.41993000000000003</v>
      </c>
      <c r="S22" s="61">
        <v>88.24</v>
      </c>
      <c r="T22" s="61">
        <v>159.9058</v>
      </c>
      <c r="U22" s="61"/>
      <c r="V22" s="61">
        <v>24.19022</v>
      </c>
      <c r="W22" s="61">
        <v>1.29</v>
      </c>
      <c r="X22" s="61">
        <v>1.28</v>
      </c>
      <c r="Y22" s="61">
        <v>1.3</v>
      </c>
      <c r="Z22" s="61">
        <v>1.3</v>
      </c>
      <c r="AA22" s="61">
        <v>18687613611.900002</v>
      </c>
      <c r="AB22" s="61">
        <v>207.76669999999999</v>
      </c>
      <c r="AC22" s="61">
        <v>45108</v>
      </c>
      <c r="AD22" s="61">
        <v>375.51960000000003</v>
      </c>
      <c r="AE22" s="61">
        <v>45154</v>
      </c>
      <c r="AF22" s="61">
        <v>1.8069999999999999</v>
      </c>
      <c r="AG22" s="61"/>
      <c r="AH22" s="61"/>
      <c r="AI22" s="61">
        <v>3.4</v>
      </c>
      <c r="AJ22" s="61">
        <v>3.4</v>
      </c>
      <c r="AK22" s="61">
        <v>21.95</v>
      </c>
      <c r="AL22" s="61">
        <v>513.82000000000005</v>
      </c>
      <c r="AM22" s="61">
        <v>518.02</v>
      </c>
      <c r="AN22" s="61">
        <v>21.8</v>
      </c>
      <c r="AO22" s="61">
        <v>21.81</v>
      </c>
      <c r="AP22" s="61">
        <v>21.81</v>
      </c>
      <c r="AQ22" s="61">
        <v>21.81</v>
      </c>
      <c r="AR22" s="61" t="s">
        <v>183</v>
      </c>
      <c r="AS22" s="62"/>
      <c r="AT22" s="43">
        <f t="shared" si="0"/>
        <v>3.3972764177683426E-2</v>
      </c>
    </row>
    <row r="23" spans="2:46">
      <c r="B23" s="61">
        <v>1</v>
      </c>
      <c r="C23" s="62">
        <v>45182</v>
      </c>
      <c r="D23" s="61" t="s">
        <v>219</v>
      </c>
      <c r="E23" s="61" t="s">
        <v>220</v>
      </c>
      <c r="F23" s="61" t="s">
        <v>53</v>
      </c>
      <c r="G23" s="61">
        <v>2.5</v>
      </c>
      <c r="H23" s="61" t="s">
        <v>221</v>
      </c>
      <c r="I23" s="67">
        <v>6821210</v>
      </c>
      <c r="J23" s="62">
        <v>45124</v>
      </c>
      <c r="K23" s="62">
        <v>45308</v>
      </c>
      <c r="L23" s="62">
        <v>45299</v>
      </c>
      <c r="M23" s="61">
        <v>0</v>
      </c>
      <c r="N23" s="61">
        <v>0.68478000000000006</v>
      </c>
      <c r="O23" s="61">
        <v>1.25</v>
      </c>
      <c r="P23" s="61">
        <v>4.8032000000000004</v>
      </c>
      <c r="Q23" s="61">
        <v>58</v>
      </c>
      <c r="R23" s="61">
        <v>1.5140499999999999</v>
      </c>
      <c r="S23" s="61">
        <v>377.53100000000001</v>
      </c>
      <c r="T23" s="61">
        <v>379.04509999999999</v>
      </c>
      <c r="U23" s="61">
        <v>384.65210000000002</v>
      </c>
      <c r="V23" s="61">
        <v>0.84238999999999997</v>
      </c>
      <c r="W23" s="61">
        <v>1.29</v>
      </c>
      <c r="X23" s="61">
        <v>-1.53</v>
      </c>
      <c r="Y23" s="61">
        <v>2.46</v>
      </c>
      <c r="Z23" s="61">
        <v>4.29</v>
      </c>
      <c r="AA23" s="61">
        <v>25855459003.400002</v>
      </c>
      <c r="AB23" s="61">
        <v>97.667900000000003</v>
      </c>
      <c r="AC23" s="61">
        <v>45108</v>
      </c>
      <c r="AD23" s="61">
        <v>374.2</v>
      </c>
      <c r="AE23" s="61">
        <v>45154</v>
      </c>
      <c r="AF23" s="61">
        <v>3.831</v>
      </c>
      <c r="AG23" s="61">
        <v>0.33333000000000002</v>
      </c>
      <c r="AH23" s="61">
        <v>375.3</v>
      </c>
      <c r="AI23" s="61">
        <v>4.7</v>
      </c>
      <c r="AJ23" s="61">
        <v>4.7</v>
      </c>
      <c r="AK23" s="61">
        <v>0</v>
      </c>
      <c r="AL23" s="61">
        <v>0</v>
      </c>
      <c r="AM23" s="61">
        <v>1.1100000000000001</v>
      </c>
      <c r="AN23" s="61">
        <v>0.82</v>
      </c>
      <c r="AO23" s="61">
        <v>0.83</v>
      </c>
      <c r="AP23" s="61">
        <v>0.83</v>
      </c>
      <c r="AQ23" s="61">
        <v>0.84</v>
      </c>
      <c r="AR23" s="61" t="s">
        <v>183</v>
      </c>
      <c r="AS23" s="62"/>
      <c r="AT23" s="43">
        <f t="shared" si="0"/>
        <v>4.700340180775834E-2</v>
      </c>
    </row>
    <row r="24" spans="2:46">
      <c r="B24" s="61">
        <v>1</v>
      </c>
      <c r="C24" s="62">
        <v>45182</v>
      </c>
      <c r="D24" s="61" t="s">
        <v>106</v>
      </c>
      <c r="E24" s="61" t="s">
        <v>107</v>
      </c>
      <c r="F24" s="61" t="s">
        <v>52</v>
      </c>
      <c r="G24" s="61">
        <v>0.125</v>
      </c>
      <c r="H24" s="61" t="s">
        <v>108</v>
      </c>
      <c r="I24" s="67">
        <v>10953298</v>
      </c>
      <c r="J24" s="62">
        <v>45007</v>
      </c>
      <c r="K24" s="62">
        <v>45191</v>
      </c>
      <c r="L24" s="62">
        <v>45182</v>
      </c>
      <c r="M24" s="61">
        <v>0</v>
      </c>
      <c r="N24" s="61">
        <v>4.8910000000000002E-2</v>
      </c>
      <c r="O24" s="61">
        <v>6.25E-2</v>
      </c>
      <c r="P24" s="61"/>
      <c r="Q24" s="61">
        <v>175</v>
      </c>
      <c r="R24" s="61">
        <v>8.7230000000000002E-2</v>
      </c>
      <c r="S24" s="61">
        <v>69.040000000000006</v>
      </c>
      <c r="T24" s="61">
        <v>101.40479999999999</v>
      </c>
      <c r="U24" s="61"/>
      <c r="V24" s="61">
        <v>34.524459999999998</v>
      </c>
      <c r="W24" s="61">
        <v>1.21</v>
      </c>
      <c r="X24" s="61">
        <v>1.2</v>
      </c>
      <c r="Y24" s="61">
        <v>1.21</v>
      </c>
      <c r="Z24" s="61">
        <v>1.22</v>
      </c>
      <c r="AA24" s="61">
        <v>11107171517.6</v>
      </c>
      <c r="AB24" s="61">
        <v>255.8871</v>
      </c>
      <c r="AC24" s="61">
        <v>45108</v>
      </c>
      <c r="AD24" s="61">
        <v>375.51940000000002</v>
      </c>
      <c r="AE24" s="61">
        <v>45154</v>
      </c>
      <c r="AF24" s="61">
        <v>1.468</v>
      </c>
      <c r="AG24" s="61"/>
      <c r="AH24" s="61"/>
      <c r="AI24" s="61">
        <v>2.02</v>
      </c>
      <c r="AJ24" s="61">
        <v>2.02</v>
      </c>
      <c r="AK24" s="61">
        <v>33.57</v>
      </c>
      <c r="AL24" s="61">
        <v>1148.97</v>
      </c>
      <c r="AM24" s="61">
        <v>1151.7</v>
      </c>
      <c r="AN24" s="61">
        <v>33.369999999999997</v>
      </c>
      <c r="AO24" s="61">
        <v>33.369999999999997</v>
      </c>
      <c r="AP24" s="61">
        <v>33.369999999999997</v>
      </c>
      <c r="AQ24" s="61">
        <v>33.369999999999997</v>
      </c>
      <c r="AR24" s="61" t="s">
        <v>183</v>
      </c>
      <c r="AS24" s="62"/>
      <c r="AT24" s="43">
        <f t="shared" si="0"/>
        <v>2.0192054827600964E-2</v>
      </c>
    </row>
    <row r="25" spans="2:46">
      <c r="B25" s="61">
        <v>1</v>
      </c>
      <c r="C25" s="62">
        <v>45182</v>
      </c>
      <c r="D25" s="61" t="s">
        <v>222</v>
      </c>
      <c r="E25" s="61" t="s">
        <v>223</v>
      </c>
      <c r="F25" s="61" t="s">
        <v>52</v>
      </c>
      <c r="G25" s="61">
        <v>0.125</v>
      </c>
      <c r="H25" s="61" t="s">
        <v>221</v>
      </c>
      <c r="I25" s="67">
        <v>15243857</v>
      </c>
      <c r="J25" s="62">
        <v>45007</v>
      </c>
      <c r="K25" s="62">
        <v>45191</v>
      </c>
      <c r="L25" s="62">
        <v>45182</v>
      </c>
      <c r="M25" s="61">
        <v>0</v>
      </c>
      <c r="N25" s="61">
        <v>4.8910000000000002E-2</v>
      </c>
      <c r="O25" s="61">
        <v>6.25E-2</v>
      </c>
      <c r="P25" s="61"/>
      <c r="Q25" s="61">
        <v>175</v>
      </c>
      <c r="R25" s="61">
        <v>9.2079999999999995E-2</v>
      </c>
      <c r="S25" s="61">
        <v>98.546000000000006</v>
      </c>
      <c r="T25" s="61">
        <v>152.7448</v>
      </c>
      <c r="U25" s="61"/>
      <c r="V25" s="61">
        <v>0.52446000000000004</v>
      </c>
      <c r="W25" s="61">
        <v>1.78</v>
      </c>
      <c r="X25" s="61">
        <v>1.32</v>
      </c>
      <c r="Y25" s="61">
        <v>1.97</v>
      </c>
      <c r="Z25" s="61">
        <v>2.2599999999999998</v>
      </c>
      <c r="AA25" s="61">
        <v>23284192999.5</v>
      </c>
      <c r="AB25" s="61">
        <v>242.4194</v>
      </c>
      <c r="AC25" s="61">
        <v>45108</v>
      </c>
      <c r="AD25" s="61">
        <v>375.5197</v>
      </c>
      <c r="AE25" s="61">
        <v>45154</v>
      </c>
      <c r="AF25" s="61">
        <v>1.5489999999999999</v>
      </c>
      <c r="AG25" s="61"/>
      <c r="AH25" s="61"/>
      <c r="AI25" s="61">
        <v>4.2300000000000004</v>
      </c>
      <c r="AJ25" s="61">
        <v>4.2300000000000004</v>
      </c>
      <c r="AK25" s="61">
        <v>0</v>
      </c>
      <c r="AL25" s="61">
        <v>0</v>
      </c>
      <c r="AM25" s="61">
        <v>0.53</v>
      </c>
      <c r="AN25" s="61">
        <v>0.52</v>
      </c>
      <c r="AO25" s="61">
        <v>0.52</v>
      </c>
      <c r="AP25" s="61">
        <v>0.52</v>
      </c>
      <c r="AQ25" s="61">
        <v>0.52</v>
      </c>
      <c r="AR25" s="61" t="s">
        <v>183</v>
      </c>
      <c r="AS25" s="62"/>
      <c r="AT25" s="43">
        <f t="shared" si="0"/>
        <v>4.232902147206026E-2</v>
      </c>
    </row>
    <row r="26" spans="2:46">
      <c r="B26" s="61">
        <v>1</v>
      </c>
      <c r="C26" s="62">
        <v>45182</v>
      </c>
      <c r="D26" s="61">
        <v>3179082</v>
      </c>
      <c r="E26" s="61" t="s">
        <v>71</v>
      </c>
      <c r="F26" s="61" t="s">
        <v>53</v>
      </c>
      <c r="G26" s="61">
        <v>2</v>
      </c>
      <c r="H26" s="61" t="s">
        <v>72</v>
      </c>
      <c r="I26" s="67">
        <v>9083989</v>
      </c>
      <c r="J26" s="62">
        <v>45133</v>
      </c>
      <c r="K26" s="62">
        <v>45317</v>
      </c>
      <c r="L26" s="62">
        <v>45308</v>
      </c>
      <c r="M26" s="61">
        <v>0</v>
      </c>
      <c r="N26" s="61">
        <v>0.73370000000000002</v>
      </c>
      <c r="O26" s="61">
        <v>1</v>
      </c>
      <c r="P26" s="61">
        <v>2.1619000000000002</v>
      </c>
      <c r="Q26" s="61">
        <v>49</v>
      </c>
      <c r="R26" s="61">
        <v>0.57571000000000006</v>
      </c>
      <c r="S26" s="61">
        <v>240.13</v>
      </c>
      <c r="T26" s="61">
        <v>240.70570000000001</v>
      </c>
      <c r="U26" s="61">
        <v>216.13120000000001</v>
      </c>
      <c r="V26" s="61">
        <v>11.366849999999999</v>
      </c>
      <c r="W26" s="61">
        <v>0.69</v>
      </c>
      <c r="X26" s="61">
        <v>0.45</v>
      </c>
      <c r="Y26" s="61">
        <v>0.79</v>
      </c>
      <c r="Z26" s="61">
        <v>0.94</v>
      </c>
      <c r="AA26" s="61">
        <v>21865680610.799999</v>
      </c>
      <c r="AB26" s="61">
        <v>173.6</v>
      </c>
      <c r="AC26" s="61">
        <v>45108</v>
      </c>
      <c r="AD26" s="61">
        <v>374.2</v>
      </c>
      <c r="AE26" s="61">
        <v>45154</v>
      </c>
      <c r="AF26" s="61">
        <v>2.1560000000000001</v>
      </c>
      <c r="AG26" s="61">
        <v>0.33333000000000002</v>
      </c>
      <c r="AH26" s="61">
        <v>375.3</v>
      </c>
      <c r="AI26" s="61">
        <v>3.98</v>
      </c>
      <c r="AJ26" s="61">
        <v>3.98</v>
      </c>
      <c r="AK26" s="61">
        <v>10.29</v>
      </c>
      <c r="AL26" s="61">
        <v>112.87</v>
      </c>
      <c r="AM26" s="61">
        <v>117.21</v>
      </c>
      <c r="AN26" s="61">
        <v>10.23</v>
      </c>
      <c r="AO26" s="61">
        <v>10.24</v>
      </c>
      <c r="AP26" s="61">
        <v>10.26</v>
      </c>
      <c r="AQ26" s="61">
        <v>10.28</v>
      </c>
      <c r="AR26" s="61" t="s">
        <v>183</v>
      </c>
      <c r="AS26" s="62"/>
      <c r="AT26" s="43">
        <f t="shared" si="0"/>
        <v>3.9750265946328481E-2</v>
      </c>
    </row>
    <row r="27" spans="2:46">
      <c r="B27" s="61">
        <v>1</v>
      </c>
      <c r="C27" s="62">
        <v>45182</v>
      </c>
      <c r="D27" s="61" t="s">
        <v>97</v>
      </c>
      <c r="E27" s="61" t="s">
        <v>98</v>
      </c>
      <c r="F27" s="61" t="s">
        <v>52</v>
      </c>
      <c r="G27" s="61">
        <v>0.25</v>
      </c>
      <c r="H27" s="61" t="s">
        <v>99</v>
      </c>
      <c r="I27" s="67">
        <v>12366020</v>
      </c>
      <c r="J27" s="62">
        <v>45007</v>
      </c>
      <c r="K27" s="62">
        <v>45191</v>
      </c>
      <c r="L27" s="62">
        <v>45182</v>
      </c>
      <c r="M27" s="61">
        <v>0</v>
      </c>
      <c r="N27" s="61">
        <v>4.8910000000000002E-2</v>
      </c>
      <c r="O27" s="61">
        <v>0.125</v>
      </c>
      <c r="P27" s="61"/>
      <c r="Q27" s="61">
        <v>175</v>
      </c>
      <c r="R27" s="61">
        <v>0.18443999999999999</v>
      </c>
      <c r="S27" s="61">
        <v>75.010000000000005</v>
      </c>
      <c r="T27" s="61">
        <v>116.5557</v>
      </c>
      <c r="U27" s="61"/>
      <c r="V27" s="61">
        <v>28.524460000000001</v>
      </c>
      <c r="W27" s="61">
        <v>1.28</v>
      </c>
      <c r="X27" s="61">
        <v>1.27</v>
      </c>
      <c r="Y27" s="61">
        <v>1.28</v>
      </c>
      <c r="Z27" s="61">
        <v>1.29</v>
      </c>
      <c r="AA27" s="61">
        <v>14413301770.6</v>
      </c>
      <c r="AB27" s="61">
        <v>242.05</v>
      </c>
      <c r="AC27" s="61">
        <v>45108</v>
      </c>
      <c r="AD27" s="61">
        <v>375.5188</v>
      </c>
      <c r="AE27" s="61">
        <v>45154</v>
      </c>
      <c r="AF27" s="61">
        <v>1.5509999999999999</v>
      </c>
      <c r="AG27" s="61"/>
      <c r="AH27" s="61"/>
      <c r="AI27" s="61">
        <v>2.62</v>
      </c>
      <c r="AJ27" s="61">
        <v>2.62</v>
      </c>
      <c r="AK27" s="61">
        <v>27.3</v>
      </c>
      <c r="AL27" s="61">
        <v>768.14</v>
      </c>
      <c r="AM27" s="61">
        <v>771.81</v>
      </c>
      <c r="AN27" s="61">
        <v>27.13</v>
      </c>
      <c r="AO27" s="61">
        <v>27.13</v>
      </c>
      <c r="AP27" s="61">
        <v>27.13</v>
      </c>
      <c r="AQ27" s="61">
        <v>27.14</v>
      </c>
      <c r="AR27" s="61" t="s">
        <v>183</v>
      </c>
      <c r="AS27" s="62"/>
      <c r="AT27" s="43">
        <f t="shared" si="0"/>
        <v>2.6202366564480578E-2</v>
      </c>
    </row>
    <row r="28" spans="2:46">
      <c r="B28" s="61">
        <v>1</v>
      </c>
      <c r="C28" s="62">
        <v>45182</v>
      </c>
      <c r="D28" s="61" t="s">
        <v>65</v>
      </c>
      <c r="E28" s="61" t="s">
        <v>66</v>
      </c>
      <c r="F28" s="61" t="s">
        <v>52</v>
      </c>
      <c r="G28" s="61">
        <v>1.25</v>
      </c>
      <c r="H28" s="61" t="s">
        <v>67</v>
      </c>
      <c r="I28" s="67">
        <v>14656667</v>
      </c>
      <c r="J28" s="62">
        <v>45068</v>
      </c>
      <c r="K28" s="62">
        <v>45252</v>
      </c>
      <c r="L28" s="62">
        <v>45243</v>
      </c>
      <c r="M28" s="61">
        <v>0</v>
      </c>
      <c r="N28" s="61">
        <v>0.38042999999999999</v>
      </c>
      <c r="O28" s="61">
        <v>0.625</v>
      </c>
      <c r="P28" s="61"/>
      <c r="Q28" s="61">
        <v>114</v>
      </c>
      <c r="R28" s="61">
        <v>0.66969000000000001</v>
      </c>
      <c r="S28" s="61">
        <v>105.773</v>
      </c>
      <c r="T28" s="61">
        <v>183.59880000000001</v>
      </c>
      <c r="U28" s="61"/>
      <c r="V28" s="61">
        <v>9.1902200000000001</v>
      </c>
      <c r="W28" s="61">
        <v>0.54</v>
      </c>
      <c r="X28" s="61">
        <v>0.51</v>
      </c>
      <c r="Y28" s="61">
        <v>0.55000000000000004</v>
      </c>
      <c r="Z28" s="61">
        <v>0.56000000000000005</v>
      </c>
      <c r="AA28" s="61">
        <v>26909465723.5</v>
      </c>
      <c r="AB28" s="61">
        <v>217.13229999999999</v>
      </c>
      <c r="AC28" s="61">
        <v>45108</v>
      </c>
      <c r="AD28" s="61">
        <v>375.51940000000002</v>
      </c>
      <c r="AE28" s="61">
        <v>45154</v>
      </c>
      <c r="AF28" s="61">
        <v>1.7290000000000001</v>
      </c>
      <c r="AG28" s="61"/>
      <c r="AH28" s="61"/>
      <c r="AI28" s="61">
        <v>4.8899999999999997</v>
      </c>
      <c r="AJ28" s="61">
        <v>4.8899999999999997</v>
      </c>
      <c r="AK28" s="61">
        <v>8.6999999999999993</v>
      </c>
      <c r="AL28" s="61">
        <v>78.45</v>
      </c>
      <c r="AM28" s="61">
        <v>82.33</v>
      </c>
      <c r="AN28" s="61">
        <v>8.67</v>
      </c>
      <c r="AO28" s="61">
        <v>8.67</v>
      </c>
      <c r="AP28" s="61">
        <v>8.67</v>
      </c>
      <c r="AQ28" s="61">
        <v>8.68</v>
      </c>
      <c r="AR28" s="61" t="s">
        <v>183</v>
      </c>
      <c r="AS28" s="62"/>
      <c r="AT28" s="43">
        <f t="shared" si="0"/>
        <v>4.8919511723518216E-2</v>
      </c>
    </row>
    <row r="29" spans="2:46">
      <c r="B29" s="61">
        <v>1</v>
      </c>
      <c r="C29" s="62">
        <v>45182</v>
      </c>
      <c r="D29" s="61" t="s">
        <v>68</v>
      </c>
      <c r="E29" s="61" t="s">
        <v>69</v>
      </c>
      <c r="F29" s="61" t="s">
        <v>52</v>
      </c>
      <c r="G29" s="61">
        <v>0.75</v>
      </c>
      <c r="H29" s="61" t="s">
        <v>70</v>
      </c>
      <c r="I29" s="67">
        <v>14570332</v>
      </c>
      <c r="J29" s="62">
        <v>45007</v>
      </c>
      <c r="K29" s="62">
        <v>45191</v>
      </c>
      <c r="L29" s="62">
        <v>45182</v>
      </c>
      <c r="M29" s="61">
        <v>0</v>
      </c>
      <c r="N29" s="61">
        <v>4.8910000000000002E-2</v>
      </c>
      <c r="O29" s="61">
        <v>0.375</v>
      </c>
      <c r="P29" s="61"/>
      <c r="Q29" s="61">
        <v>175</v>
      </c>
      <c r="R29" s="61">
        <v>0.57672000000000001</v>
      </c>
      <c r="S29" s="61">
        <v>99.95</v>
      </c>
      <c r="T29" s="61">
        <v>162.1979</v>
      </c>
      <c r="U29" s="61"/>
      <c r="V29" s="61">
        <v>10.524459999999999</v>
      </c>
      <c r="W29" s="61">
        <v>0.7</v>
      </c>
      <c r="X29" s="61">
        <v>0.67</v>
      </c>
      <c r="Y29" s="61">
        <v>0.71</v>
      </c>
      <c r="Z29" s="61">
        <v>0.72</v>
      </c>
      <c r="AA29" s="61">
        <v>23632768372.5</v>
      </c>
      <c r="AB29" s="61">
        <v>232.22900000000001</v>
      </c>
      <c r="AC29" s="61">
        <v>45108</v>
      </c>
      <c r="AD29" s="61">
        <v>375.51900000000001</v>
      </c>
      <c r="AE29" s="61">
        <v>45154</v>
      </c>
      <c r="AF29" s="61">
        <v>1.617</v>
      </c>
      <c r="AG29" s="61"/>
      <c r="AH29" s="61"/>
      <c r="AI29" s="61">
        <v>4.3</v>
      </c>
      <c r="AJ29" s="61">
        <v>4.3</v>
      </c>
      <c r="AK29" s="61">
        <v>10.1</v>
      </c>
      <c r="AL29" s="61">
        <v>104.95</v>
      </c>
      <c r="AM29" s="61">
        <v>109.22</v>
      </c>
      <c r="AN29" s="61">
        <v>10.07</v>
      </c>
      <c r="AO29" s="61">
        <v>10.07</v>
      </c>
      <c r="AP29" s="61">
        <v>10.07</v>
      </c>
      <c r="AQ29" s="61">
        <v>10.07</v>
      </c>
      <c r="AR29" s="61" t="s">
        <v>183</v>
      </c>
      <c r="AS29" s="62"/>
      <c r="AT29" s="43">
        <f t="shared" si="0"/>
        <v>4.2962706927625126E-2</v>
      </c>
    </row>
    <row r="30" spans="2:46">
      <c r="B30" s="61">
        <v>1</v>
      </c>
      <c r="C30" s="62">
        <v>45182</v>
      </c>
      <c r="D30" s="61" t="s">
        <v>109</v>
      </c>
      <c r="E30" s="61" t="s">
        <v>110</v>
      </c>
      <c r="F30" s="61" t="s">
        <v>52</v>
      </c>
      <c r="G30" s="61">
        <v>0.375</v>
      </c>
      <c r="H30" s="61" t="s">
        <v>111</v>
      </c>
      <c r="I30" s="67">
        <v>12479737</v>
      </c>
      <c r="J30" s="62">
        <v>45007</v>
      </c>
      <c r="K30" s="62">
        <v>45191</v>
      </c>
      <c r="L30" s="62">
        <v>45182</v>
      </c>
      <c r="M30" s="61">
        <v>0</v>
      </c>
      <c r="N30" s="61">
        <v>4.8910000000000002E-2</v>
      </c>
      <c r="O30" s="61">
        <v>0.1875</v>
      </c>
      <c r="P30" s="61"/>
      <c r="Q30" s="61">
        <v>175</v>
      </c>
      <c r="R30" s="61">
        <v>0.28395999999999999</v>
      </c>
      <c r="S30" s="61">
        <v>75.52</v>
      </c>
      <c r="T30" s="61">
        <v>120.53749999999999</v>
      </c>
      <c r="U30" s="61"/>
      <c r="V30" s="61">
        <v>38.524459999999998</v>
      </c>
      <c r="W30" s="61">
        <v>1.1499999999999999</v>
      </c>
      <c r="X30" s="61">
        <v>1.1399999999999999</v>
      </c>
      <c r="Y30" s="61">
        <v>1.1499999999999999</v>
      </c>
      <c r="Z30" s="61">
        <v>1.1599999999999999</v>
      </c>
      <c r="AA30" s="61">
        <v>15042760103.1</v>
      </c>
      <c r="AB30" s="61">
        <v>235.82900000000001</v>
      </c>
      <c r="AC30" s="61">
        <v>45108</v>
      </c>
      <c r="AD30" s="61">
        <v>375.52</v>
      </c>
      <c r="AE30" s="61">
        <v>45154</v>
      </c>
      <c r="AF30" s="61">
        <v>1.5920000000000001</v>
      </c>
      <c r="AG30" s="61"/>
      <c r="AH30" s="61"/>
      <c r="AI30" s="61">
        <v>2.73</v>
      </c>
      <c r="AJ30" s="61">
        <v>2.73</v>
      </c>
      <c r="AK30" s="61">
        <v>35.31</v>
      </c>
      <c r="AL30" s="61">
        <v>1322.25</v>
      </c>
      <c r="AM30" s="61">
        <v>1324.55</v>
      </c>
      <c r="AN30" s="61">
        <v>35.1</v>
      </c>
      <c r="AO30" s="61">
        <v>35.11</v>
      </c>
      <c r="AP30" s="61">
        <v>35.11</v>
      </c>
      <c r="AQ30" s="61">
        <v>35.11</v>
      </c>
      <c r="AR30" s="61" t="s">
        <v>183</v>
      </c>
      <c r="AS30" s="62"/>
      <c r="AT30" s="43">
        <f t="shared" si="0"/>
        <v>2.7346677439791221E-2</v>
      </c>
    </row>
    <row r="31" spans="2:46">
      <c r="B31" s="61">
        <v>1</v>
      </c>
      <c r="C31" s="62">
        <v>45182</v>
      </c>
      <c r="D31" s="61" t="s">
        <v>100</v>
      </c>
      <c r="E31" s="61" t="s">
        <v>101</v>
      </c>
      <c r="F31" s="61" t="s">
        <v>52</v>
      </c>
      <c r="G31" s="61">
        <v>1.25</v>
      </c>
      <c r="H31" s="61" t="s">
        <v>102</v>
      </c>
      <c r="I31" s="67">
        <v>10169196</v>
      </c>
      <c r="J31" s="62">
        <v>45068</v>
      </c>
      <c r="K31" s="62">
        <v>45252</v>
      </c>
      <c r="L31" s="62">
        <v>45243</v>
      </c>
      <c r="M31" s="61">
        <v>0</v>
      </c>
      <c r="N31" s="61">
        <v>0.38042999999999999</v>
      </c>
      <c r="O31" s="61">
        <v>0.625</v>
      </c>
      <c r="P31" s="61"/>
      <c r="Q31" s="61">
        <v>114</v>
      </c>
      <c r="R31" s="61">
        <v>0.75656999999999996</v>
      </c>
      <c r="S31" s="61">
        <v>99.63</v>
      </c>
      <c r="T31" s="61">
        <v>195.41370000000001</v>
      </c>
      <c r="U31" s="61"/>
      <c r="V31" s="61">
        <v>32.190219999999997</v>
      </c>
      <c r="W31" s="61">
        <v>1.24</v>
      </c>
      <c r="X31" s="61">
        <v>1.23</v>
      </c>
      <c r="Y31" s="61">
        <v>1.25</v>
      </c>
      <c r="Z31" s="61">
        <v>1.25</v>
      </c>
      <c r="AA31" s="61">
        <v>19871998155.299999</v>
      </c>
      <c r="AB31" s="61">
        <v>192.2</v>
      </c>
      <c r="AC31" s="61">
        <v>45108</v>
      </c>
      <c r="AD31" s="61">
        <v>375.5204</v>
      </c>
      <c r="AE31" s="61">
        <v>45154</v>
      </c>
      <c r="AF31" s="61">
        <v>1.954</v>
      </c>
      <c r="AG31" s="61"/>
      <c r="AH31" s="61"/>
      <c r="AI31" s="61">
        <v>3.61</v>
      </c>
      <c r="AJ31" s="61">
        <v>3.61</v>
      </c>
      <c r="AK31" s="61">
        <v>26.5</v>
      </c>
      <c r="AL31" s="61">
        <v>796.08</v>
      </c>
      <c r="AM31" s="61">
        <v>799.3</v>
      </c>
      <c r="AN31" s="61">
        <v>26.33</v>
      </c>
      <c r="AO31" s="61">
        <v>26.34</v>
      </c>
      <c r="AP31" s="61">
        <v>26.34</v>
      </c>
      <c r="AQ31" s="61">
        <v>26.35</v>
      </c>
      <c r="AR31" s="61" t="s">
        <v>183</v>
      </c>
      <c r="AS31" s="62"/>
      <c r="AT31" s="43">
        <f t="shared" si="0"/>
        <v>3.6125891785319698E-2</v>
      </c>
    </row>
    <row r="32" spans="2:46">
      <c r="B32" s="61">
        <v>1</v>
      </c>
      <c r="C32" s="62">
        <v>45182</v>
      </c>
      <c r="D32" s="61" t="s">
        <v>73</v>
      </c>
      <c r="E32" s="61" t="s">
        <v>74</v>
      </c>
      <c r="F32" s="61" t="s">
        <v>52</v>
      </c>
      <c r="G32" s="61">
        <v>0.125</v>
      </c>
      <c r="H32" s="61" t="s">
        <v>75</v>
      </c>
      <c r="I32" s="67">
        <v>13904709</v>
      </c>
      <c r="J32" s="62">
        <v>45068</v>
      </c>
      <c r="K32" s="62">
        <v>45252</v>
      </c>
      <c r="L32" s="62">
        <v>45243</v>
      </c>
      <c r="M32" s="61">
        <v>0</v>
      </c>
      <c r="N32" s="61">
        <v>0.38042999999999999</v>
      </c>
      <c r="O32" s="61">
        <v>6.25E-2</v>
      </c>
      <c r="P32" s="61"/>
      <c r="Q32" s="61">
        <v>114</v>
      </c>
      <c r="R32" s="61">
        <v>5.5919999999999997E-2</v>
      </c>
      <c r="S32" s="61">
        <v>90.54</v>
      </c>
      <c r="T32" s="61">
        <v>130.81379999999999</v>
      </c>
      <c r="U32" s="61"/>
      <c r="V32" s="61">
        <v>13.19022</v>
      </c>
      <c r="W32" s="61">
        <v>0.84</v>
      </c>
      <c r="X32" s="61">
        <v>0.82</v>
      </c>
      <c r="Y32" s="61">
        <v>0.85</v>
      </c>
      <c r="Z32" s="61">
        <v>0.86</v>
      </c>
      <c r="AA32" s="61">
        <v>18189277040.799999</v>
      </c>
      <c r="AB32" s="61">
        <v>260.01940000000002</v>
      </c>
      <c r="AC32" s="61">
        <v>45108</v>
      </c>
      <c r="AD32" s="61">
        <v>375.51990000000001</v>
      </c>
      <c r="AE32" s="61">
        <v>45154</v>
      </c>
      <c r="AF32" s="61">
        <v>1.444</v>
      </c>
      <c r="AG32" s="61"/>
      <c r="AH32" s="61"/>
      <c r="AI32" s="61">
        <v>3.31</v>
      </c>
      <c r="AJ32" s="61">
        <v>3.31</v>
      </c>
      <c r="AK32" s="61">
        <v>13.07</v>
      </c>
      <c r="AL32" s="61">
        <v>171.95</v>
      </c>
      <c r="AM32" s="61">
        <v>176.96</v>
      </c>
      <c r="AN32" s="61">
        <v>13.02</v>
      </c>
      <c r="AO32" s="61">
        <v>13.02</v>
      </c>
      <c r="AP32" s="61">
        <v>13.02</v>
      </c>
      <c r="AQ32" s="61">
        <v>13.02</v>
      </c>
      <c r="AR32" s="61" t="s">
        <v>183</v>
      </c>
      <c r="AS32" s="62"/>
      <c r="AT32" s="43">
        <f t="shared" si="0"/>
        <v>3.3066823421271645E-2</v>
      </c>
    </row>
    <row r="33" spans="2:46">
      <c r="B33" s="61">
        <v>1</v>
      </c>
      <c r="C33" s="62">
        <v>45182</v>
      </c>
      <c r="D33" s="61" t="s">
        <v>82</v>
      </c>
      <c r="E33" s="61" t="s">
        <v>83</v>
      </c>
      <c r="F33" s="61" t="s">
        <v>52</v>
      </c>
      <c r="G33" s="61">
        <v>0.625</v>
      </c>
      <c r="H33" s="61" t="s">
        <v>84</v>
      </c>
      <c r="I33" s="67">
        <v>12559257</v>
      </c>
      <c r="J33" s="62">
        <v>45068</v>
      </c>
      <c r="K33" s="62">
        <v>45252</v>
      </c>
      <c r="L33" s="62">
        <v>45243</v>
      </c>
      <c r="M33" s="61">
        <v>0</v>
      </c>
      <c r="N33" s="61">
        <v>0.38042999999999999</v>
      </c>
      <c r="O33" s="61">
        <v>0.3125</v>
      </c>
      <c r="P33" s="61"/>
      <c r="Q33" s="61">
        <v>114</v>
      </c>
      <c r="R33" s="61">
        <v>0.3422</v>
      </c>
      <c r="S33" s="61">
        <v>90.59</v>
      </c>
      <c r="T33" s="61">
        <v>160.4555</v>
      </c>
      <c r="U33" s="61"/>
      <c r="V33" s="61">
        <v>19.19022</v>
      </c>
      <c r="W33" s="61">
        <v>1.1399999999999999</v>
      </c>
      <c r="X33" s="61">
        <v>1.1299999999999999</v>
      </c>
      <c r="Y33" s="61">
        <v>1.1499999999999999</v>
      </c>
      <c r="Z33" s="61">
        <v>1.1499999999999999</v>
      </c>
      <c r="AA33" s="61">
        <v>20152018464.799999</v>
      </c>
      <c r="AB33" s="61">
        <v>212.46449999999999</v>
      </c>
      <c r="AC33" s="61">
        <v>45108</v>
      </c>
      <c r="AD33" s="61">
        <v>375.5204</v>
      </c>
      <c r="AE33" s="61">
        <v>45154</v>
      </c>
      <c r="AF33" s="61">
        <v>1.7669999999999999</v>
      </c>
      <c r="AG33" s="61"/>
      <c r="AH33" s="61"/>
      <c r="AI33" s="61">
        <v>3.66</v>
      </c>
      <c r="AJ33" s="61">
        <v>3.66</v>
      </c>
      <c r="AK33" s="61">
        <v>18.010000000000002</v>
      </c>
      <c r="AL33" s="61">
        <v>338.32</v>
      </c>
      <c r="AM33" s="61">
        <v>343.35</v>
      </c>
      <c r="AN33" s="61">
        <v>17.899999999999999</v>
      </c>
      <c r="AO33" s="61">
        <v>17.91</v>
      </c>
      <c r="AP33" s="61">
        <v>17.91</v>
      </c>
      <c r="AQ33" s="61">
        <v>17.91</v>
      </c>
      <c r="AR33" s="61" t="s">
        <v>183</v>
      </c>
      <c r="AS33" s="62"/>
      <c r="AT33" s="43">
        <f t="shared" si="0"/>
        <v>3.6634948968177317E-2</v>
      </c>
    </row>
    <row r="34" spans="2:46">
      <c r="B34" s="61">
        <v>1</v>
      </c>
      <c r="C34" s="62">
        <v>45182</v>
      </c>
      <c r="D34" s="61" t="s">
        <v>206</v>
      </c>
      <c r="E34" s="61" t="s">
        <v>207</v>
      </c>
      <c r="F34" s="61" t="s">
        <v>52</v>
      </c>
      <c r="G34" s="61">
        <v>0.125</v>
      </c>
      <c r="H34" s="61" t="s">
        <v>208</v>
      </c>
      <c r="I34" s="67">
        <v>9430074</v>
      </c>
      <c r="J34" s="62">
        <v>45007</v>
      </c>
      <c r="K34" s="62">
        <v>45191</v>
      </c>
      <c r="L34" s="62">
        <v>45182</v>
      </c>
      <c r="M34" s="61">
        <v>0</v>
      </c>
      <c r="N34" s="61">
        <v>4.8910000000000002E-2</v>
      </c>
      <c r="O34" s="61">
        <v>6.25E-2</v>
      </c>
      <c r="P34" s="61"/>
      <c r="Q34" s="61">
        <v>175</v>
      </c>
      <c r="R34" s="61">
        <v>7.5230000000000005E-2</v>
      </c>
      <c r="S34" s="61">
        <v>86.32</v>
      </c>
      <c r="T34" s="61">
        <v>109.3175</v>
      </c>
      <c r="U34" s="61"/>
      <c r="V34" s="61">
        <v>15.524459999999999</v>
      </c>
      <c r="W34" s="61">
        <v>1.05</v>
      </c>
      <c r="X34" s="61">
        <v>1.03</v>
      </c>
      <c r="Y34" s="61">
        <v>1.05</v>
      </c>
      <c r="Z34" s="61">
        <v>1.06</v>
      </c>
      <c r="AA34" s="61">
        <v>10308721522.6</v>
      </c>
      <c r="AB34" s="61">
        <v>296.72579999999999</v>
      </c>
      <c r="AC34" s="61">
        <v>45108</v>
      </c>
      <c r="AD34" s="61">
        <v>375.5213</v>
      </c>
      <c r="AE34" s="61">
        <v>45154</v>
      </c>
      <c r="AF34" s="61">
        <v>1.266</v>
      </c>
      <c r="AG34" s="61"/>
      <c r="AH34" s="61"/>
      <c r="AI34" s="61">
        <v>1.87</v>
      </c>
      <c r="AJ34" s="61">
        <v>1.87</v>
      </c>
      <c r="AK34" s="61">
        <v>15.35</v>
      </c>
      <c r="AL34" s="61">
        <v>237.55</v>
      </c>
      <c r="AM34" s="61">
        <v>242.64</v>
      </c>
      <c r="AN34" s="61">
        <v>15.27</v>
      </c>
      <c r="AO34" s="61">
        <v>15.27</v>
      </c>
      <c r="AP34" s="61">
        <v>15.28</v>
      </c>
      <c r="AQ34" s="61">
        <v>15.28</v>
      </c>
      <c r="AR34" s="61" t="s">
        <v>183</v>
      </c>
      <c r="AS34" s="62"/>
      <c r="AT34" s="43">
        <f t="shared" si="0"/>
        <v>1.8740529022800809E-2</v>
      </c>
    </row>
    <row r="35" spans="2:46">
      <c r="B35" s="61">
        <v>1</v>
      </c>
      <c r="C35" s="62">
        <v>45182</v>
      </c>
      <c r="D35" s="61" t="s">
        <v>209</v>
      </c>
      <c r="E35" s="61" t="s">
        <v>210</v>
      </c>
      <c r="F35" s="61" t="s">
        <v>52</v>
      </c>
      <c r="G35" s="61">
        <v>0.625</v>
      </c>
      <c r="H35" s="61" t="s">
        <v>211</v>
      </c>
      <c r="I35" s="67">
        <v>8000000</v>
      </c>
      <c r="J35" s="62">
        <v>45043</v>
      </c>
      <c r="K35" s="62">
        <v>45191</v>
      </c>
      <c r="L35" s="62">
        <v>45182</v>
      </c>
      <c r="M35" s="61">
        <v>0</v>
      </c>
      <c r="N35" s="61">
        <v>4.8910000000000002E-2</v>
      </c>
      <c r="O35" s="61">
        <v>0.3125</v>
      </c>
      <c r="P35" s="61"/>
      <c r="Q35" s="61">
        <v>139</v>
      </c>
      <c r="R35" s="61">
        <v>0.24359</v>
      </c>
      <c r="S35" s="61">
        <v>87.45</v>
      </c>
      <c r="T35" s="61">
        <v>90.476200000000006</v>
      </c>
      <c r="U35" s="61"/>
      <c r="V35" s="61">
        <v>21.524460000000001</v>
      </c>
      <c r="W35" s="61">
        <v>1.26</v>
      </c>
      <c r="X35" s="61">
        <v>1.25</v>
      </c>
      <c r="Y35" s="61">
        <v>1.27</v>
      </c>
      <c r="Z35" s="61">
        <v>1.28</v>
      </c>
      <c r="AA35" s="61">
        <v>7238099537.8999996</v>
      </c>
      <c r="AB35" s="61">
        <v>363.94</v>
      </c>
      <c r="AC35" s="61">
        <v>45108</v>
      </c>
      <c r="AD35" s="61">
        <v>375.5206</v>
      </c>
      <c r="AE35" s="61">
        <v>45154</v>
      </c>
      <c r="AF35" s="61">
        <v>1.032</v>
      </c>
      <c r="AG35" s="61"/>
      <c r="AH35" s="61"/>
      <c r="AI35" s="61">
        <v>1.32</v>
      </c>
      <c r="AJ35" s="61">
        <v>1.32</v>
      </c>
      <c r="AK35" s="61">
        <v>20</v>
      </c>
      <c r="AL35" s="61">
        <v>420.18</v>
      </c>
      <c r="AM35" s="61">
        <v>424.74</v>
      </c>
      <c r="AN35" s="61">
        <v>19.87</v>
      </c>
      <c r="AO35" s="61">
        <v>19.88</v>
      </c>
      <c r="AP35" s="61">
        <v>19.88</v>
      </c>
      <c r="AQ35" s="61">
        <v>19.88</v>
      </c>
      <c r="AR35" s="61" t="s">
        <v>183</v>
      </c>
      <c r="AS35" s="62"/>
      <c r="AT35" s="43">
        <f t="shared" si="0"/>
        <v>1.3158354715718844E-2</v>
      </c>
    </row>
    <row r="36" spans="2:46">
      <c r="B36" s="61">
        <v>1</v>
      </c>
      <c r="C36" s="62">
        <v>45182</v>
      </c>
      <c r="D36" s="61" t="s">
        <v>85</v>
      </c>
      <c r="E36" s="61" t="s">
        <v>86</v>
      </c>
      <c r="F36" s="61" t="s">
        <v>52</v>
      </c>
      <c r="G36" s="61">
        <v>0.125</v>
      </c>
      <c r="H36" s="61" t="s">
        <v>87</v>
      </c>
      <c r="I36" s="67">
        <v>15725522</v>
      </c>
      <c r="J36" s="62">
        <v>45007</v>
      </c>
      <c r="K36" s="62">
        <v>45191</v>
      </c>
      <c r="L36" s="62">
        <v>45182</v>
      </c>
      <c r="M36" s="61">
        <v>0</v>
      </c>
      <c r="N36" s="61">
        <v>4.8910000000000002E-2</v>
      </c>
      <c r="O36" s="61">
        <v>6.25E-2</v>
      </c>
      <c r="P36" s="61"/>
      <c r="Q36" s="61">
        <v>175</v>
      </c>
      <c r="R36" s="61">
        <v>9.2079999999999995E-2</v>
      </c>
      <c r="S36" s="61">
        <v>79.459999999999994</v>
      </c>
      <c r="T36" s="61">
        <v>123.178</v>
      </c>
      <c r="U36" s="61"/>
      <c r="V36" s="61">
        <v>20.524460000000001</v>
      </c>
      <c r="W36" s="61">
        <v>1.23</v>
      </c>
      <c r="X36" s="61">
        <v>1.22</v>
      </c>
      <c r="Y36" s="61">
        <v>1.24</v>
      </c>
      <c r="Z36" s="61">
        <v>1.25</v>
      </c>
      <c r="AA36" s="61">
        <v>19370383911.799999</v>
      </c>
      <c r="AB36" s="61">
        <v>242.42259999999999</v>
      </c>
      <c r="AC36" s="61">
        <v>45108</v>
      </c>
      <c r="AD36" s="61">
        <v>375.51979999999998</v>
      </c>
      <c r="AE36" s="61">
        <v>45154</v>
      </c>
      <c r="AF36" s="61">
        <v>1.5489999999999999</v>
      </c>
      <c r="AG36" s="61"/>
      <c r="AH36" s="61"/>
      <c r="AI36" s="61">
        <v>3.52</v>
      </c>
      <c r="AJ36" s="61">
        <v>3.52</v>
      </c>
      <c r="AK36" s="61">
        <v>20.21</v>
      </c>
      <c r="AL36" s="61">
        <v>412.88</v>
      </c>
      <c r="AM36" s="61">
        <v>417.77</v>
      </c>
      <c r="AN36" s="61">
        <v>20.09</v>
      </c>
      <c r="AO36" s="61">
        <v>20.09</v>
      </c>
      <c r="AP36" s="61">
        <v>20.09</v>
      </c>
      <c r="AQ36" s="61">
        <v>20.09</v>
      </c>
      <c r="AR36" s="61" t="s">
        <v>183</v>
      </c>
      <c r="AS36" s="62"/>
      <c r="AT36" s="43">
        <f t="shared" si="0"/>
        <v>3.5213992451541686E-2</v>
      </c>
    </row>
    <row r="37" spans="2:46">
      <c r="B37" s="61">
        <v>1</v>
      </c>
      <c r="C37" s="62">
        <v>45182</v>
      </c>
      <c r="D37" s="61" t="s">
        <v>60</v>
      </c>
      <c r="E37" s="61" t="s">
        <v>61</v>
      </c>
      <c r="F37" s="61" t="s">
        <v>52</v>
      </c>
      <c r="G37" s="61">
        <v>0.125</v>
      </c>
      <c r="H37" s="61" t="s">
        <v>62</v>
      </c>
      <c r="I37" s="67">
        <v>15458789</v>
      </c>
      <c r="J37" s="62">
        <v>45007</v>
      </c>
      <c r="K37" s="62">
        <v>45191</v>
      </c>
      <c r="L37" s="62">
        <v>45182</v>
      </c>
      <c r="M37" s="61">
        <v>0</v>
      </c>
      <c r="N37" s="61">
        <v>4.8910000000000002E-2</v>
      </c>
      <c r="O37" s="61">
        <v>6.25E-2</v>
      </c>
      <c r="P37" s="61"/>
      <c r="Q37" s="61">
        <v>175</v>
      </c>
      <c r="R37" s="61">
        <v>9.4020000000000006E-2</v>
      </c>
      <c r="S37" s="61">
        <v>96.945999999999998</v>
      </c>
      <c r="T37" s="61">
        <v>153.4306</v>
      </c>
      <c r="U37" s="61"/>
      <c r="V37" s="61">
        <v>5.5244600000000004</v>
      </c>
      <c r="W37" s="61">
        <v>0.57999999999999996</v>
      </c>
      <c r="X37" s="61">
        <v>0.54</v>
      </c>
      <c r="Y37" s="61">
        <v>0.6</v>
      </c>
      <c r="Z37" s="61">
        <v>0.63</v>
      </c>
      <c r="AA37" s="61">
        <v>23718512549.700001</v>
      </c>
      <c r="AB37" s="61">
        <v>237.42</v>
      </c>
      <c r="AC37" s="61">
        <v>45108</v>
      </c>
      <c r="AD37" s="61">
        <v>375.52010000000001</v>
      </c>
      <c r="AE37" s="61">
        <v>45154</v>
      </c>
      <c r="AF37" s="61">
        <v>1.5820000000000001</v>
      </c>
      <c r="AG37" s="61"/>
      <c r="AH37" s="61"/>
      <c r="AI37" s="61">
        <v>4.3099999999999996</v>
      </c>
      <c r="AJ37" s="61">
        <v>4.3099999999999996</v>
      </c>
      <c r="AK37" s="61">
        <v>5.5</v>
      </c>
      <c r="AL37" s="61">
        <v>30.37</v>
      </c>
      <c r="AM37" s="61">
        <v>32.909999999999997</v>
      </c>
      <c r="AN37" s="61">
        <v>5.49</v>
      </c>
      <c r="AO37" s="61">
        <v>5.49</v>
      </c>
      <c r="AP37" s="61">
        <v>5.49</v>
      </c>
      <c r="AQ37" s="61">
        <v>5.49</v>
      </c>
      <c r="AR37" s="61" t="s">
        <v>183</v>
      </c>
      <c r="AS37" s="62"/>
      <c r="AT37" s="43">
        <f t="shared" si="0"/>
        <v>4.3118583797305807E-2</v>
      </c>
    </row>
    <row r="38" spans="2:46">
      <c r="B38" s="61">
        <v>1</v>
      </c>
      <c r="C38" s="62">
        <v>45182</v>
      </c>
      <c r="D38" s="61" t="s">
        <v>54</v>
      </c>
      <c r="E38" s="61" t="s">
        <v>55</v>
      </c>
      <c r="F38" s="61" t="s">
        <v>52</v>
      </c>
      <c r="G38" s="61">
        <v>0.125</v>
      </c>
      <c r="H38" s="61" t="s">
        <v>56</v>
      </c>
      <c r="I38" s="67">
        <v>13454768</v>
      </c>
      <c r="J38" s="62">
        <v>45007</v>
      </c>
      <c r="K38" s="62">
        <v>45191</v>
      </c>
      <c r="L38" s="62">
        <v>45182</v>
      </c>
      <c r="M38" s="61">
        <v>0</v>
      </c>
      <c r="N38" s="61">
        <v>4.8910000000000002E-2</v>
      </c>
      <c r="O38" s="61">
        <v>6.25E-2</v>
      </c>
      <c r="P38" s="61"/>
      <c r="Q38" s="61">
        <v>175</v>
      </c>
      <c r="R38" s="61">
        <v>8.6440000000000003E-2</v>
      </c>
      <c r="S38" s="61">
        <v>97.555000000000007</v>
      </c>
      <c r="T38" s="61">
        <v>141.9451</v>
      </c>
      <c r="U38" s="61"/>
      <c r="V38" s="61">
        <v>2.5244599999999999</v>
      </c>
      <c r="W38" s="61">
        <v>0.87</v>
      </c>
      <c r="X38" s="61">
        <v>0.77</v>
      </c>
      <c r="Y38" s="61">
        <v>0.91</v>
      </c>
      <c r="Z38" s="61">
        <v>0.97</v>
      </c>
      <c r="AA38" s="61">
        <v>19098379324.299999</v>
      </c>
      <c r="AB38" s="61">
        <v>258.24189999999999</v>
      </c>
      <c r="AC38" s="61">
        <v>45108</v>
      </c>
      <c r="AD38" s="61">
        <v>375.51990000000001</v>
      </c>
      <c r="AE38" s="61">
        <v>45154</v>
      </c>
      <c r="AF38" s="61">
        <v>1.454</v>
      </c>
      <c r="AG38" s="61"/>
      <c r="AH38" s="61"/>
      <c r="AI38" s="61">
        <v>3.47</v>
      </c>
      <c r="AJ38" s="61">
        <v>3.47</v>
      </c>
      <c r="AK38" s="61">
        <v>2.52</v>
      </c>
      <c r="AL38" s="61">
        <v>6.36</v>
      </c>
      <c r="AM38" s="61">
        <v>7.54</v>
      </c>
      <c r="AN38" s="61">
        <v>2.5099999999999998</v>
      </c>
      <c r="AO38" s="61">
        <v>2.5099999999999998</v>
      </c>
      <c r="AP38" s="61">
        <v>2.5099999999999998</v>
      </c>
      <c r="AQ38" s="61">
        <v>2.5099999999999998</v>
      </c>
      <c r="AR38" s="61" t="s">
        <v>183</v>
      </c>
      <c r="AS38" s="62"/>
      <c r="AT38" s="43">
        <f t="shared" si="0"/>
        <v>3.4719507286217997E-2</v>
      </c>
    </row>
    <row r="39" spans="2:46">
      <c r="B39" s="61">
        <v>2</v>
      </c>
      <c r="C39" s="62">
        <v>45182</v>
      </c>
      <c r="D39" s="61" t="s">
        <v>191</v>
      </c>
      <c r="E39" s="61" t="s">
        <v>192</v>
      </c>
      <c r="F39" s="61" t="s">
        <v>52</v>
      </c>
      <c r="G39" s="61">
        <v>0.125</v>
      </c>
      <c r="H39" s="61" t="s">
        <v>193</v>
      </c>
      <c r="I39" s="67">
        <v>17936985</v>
      </c>
      <c r="J39" s="62">
        <v>45148</v>
      </c>
      <c r="K39" s="62">
        <v>45332</v>
      </c>
      <c r="L39" s="62">
        <v>45323</v>
      </c>
      <c r="M39" s="61">
        <v>0</v>
      </c>
      <c r="N39" s="61">
        <v>0.81521999999999994</v>
      </c>
      <c r="O39" s="61">
        <v>6.25E-2</v>
      </c>
      <c r="P39" s="61"/>
      <c r="Q39" s="61">
        <v>34</v>
      </c>
      <c r="R39" s="61">
        <v>1.553E-2</v>
      </c>
      <c r="S39" s="61">
        <v>97.388000000000005</v>
      </c>
      <c r="T39" s="61">
        <v>130.98580000000001</v>
      </c>
      <c r="U39" s="61"/>
      <c r="V39" s="61">
        <v>4.90761</v>
      </c>
      <c r="W39" s="61">
        <v>0.54</v>
      </c>
      <c r="X39" s="61">
        <v>0.5</v>
      </c>
      <c r="Y39" s="61">
        <v>0.56000000000000005</v>
      </c>
      <c r="Z39" s="61">
        <v>0.59</v>
      </c>
      <c r="AA39" s="61">
        <v>23494909641.599998</v>
      </c>
      <c r="AB39" s="61">
        <v>279.23329999999999</v>
      </c>
      <c r="AC39" s="61">
        <v>45108</v>
      </c>
      <c r="AD39" s="61">
        <v>375.52140000000003</v>
      </c>
      <c r="AE39" s="61">
        <v>45154</v>
      </c>
      <c r="AF39" s="61">
        <v>1.345</v>
      </c>
      <c r="AG39" s="61"/>
      <c r="AH39" s="61"/>
      <c r="AI39" s="61">
        <v>19.600000000000001</v>
      </c>
      <c r="AJ39" s="61">
        <v>4.2699999999999996</v>
      </c>
      <c r="AK39" s="61">
        <v>4.8899999999999997</v>
      </c>
      <c r="AL39" s="61">
        <v>23.99</v>
      </c>
      <c r="AM39" s="61">
        <v>26.28</v>
      </c>
      <c r="AN39" s="61">
        <v>4.88</v>
      </c>
      <c r="AO39" s="61">
        <v>4.88</v>
      </c>
      <c r="AP39" s="61">
        <v>4.88</v>
      </c>
      <c r="AQ39" s="61">
        <v>4.88</v>
      </c>
      <c r="AR39" s="61" t="s">
        <v>183</v>
      </c>
      <c r="AS39" s="62"/>
      <c r="AT39" s="43">
        <f t="shared" si="0"/>
        <v>0.19604039163576459</v>
      </c>
    </row>
    <row r="40" spans="2:46">
      <c r="B40" s="61">
        <v>2</v>
      </c>
      <c r="C40" s="62">
        <v>45182</v>
      </c>
      <c r="D40" s="61" t="s">
        <v>57</v>
      </c>
      <c r="E40" s="61" t="s">
        <v>58</v>
      </c>
      <c r="F40" s="61" t="s">
        <v>52</v>
      </c>
      <c r="G40" s="61">
        <v>1.25</v>
      </c>
      <c r="H40" s="61" t="s">
        <v>59</v>
      </c>
      <c r="I40" s="67">
        <v>14170199</v>
      </c>
      <c r="J40" s="62">
        <v>45068</v>
      </c>
      <c r="K40" s="62">
        <v>45252</v>
      </c>
      <c r="L40" s="62">
        <v>45243</v>
      </c>
      <c r="M40" s="61">
        <v>0</v>
      </c>
      <c r="N40" s="61">
        <v>0.38042999999999999</v>
      </c>
      <c r="O40" s="61">
        <v>0.625</v>
      </c>
      <c r="P40" s="61"/>
      <c r="Q40" s="61">
        <v>114</v>
      </c>
      <c r="R40" s="61">
        <v>0.74929000000000001</v>
      </c>
      <c r="S40" s="61">
        <v>102.14700000000001</v>
      </c>
      <c r="T40" s="61">
        <v>198.40479999999999</v>
      </c>
      <c r="U40" s="61"/>
      <c r="V40" s="61">
        <v>4.1902200000000001</v>
      </c>
      <c r="W40" s="61">
        <v>0.57999999999999996</v>
      </c>
      <c r="X40" s="61">
        <v>0.53</v>
      </c>
      <c r="Y40" s="61">
        <v>0.61</v>
      </c>
      <c r="Z40" s="61">
        <v>0.64</v>
      </c>
      <c r="AA40" s="61">
        <v>28114348896.099998</v>
      </c>
      <c r="AB40" s="61">
        <v>194.0667</v>
      </c>
      <c r="AC40" s="61">
        <v>45108</v>
      </c>
      <c r="AD40" s="61">
        <v>375.52089999999998</v>
      </c>
      <c r="AE40" s="61">
        <v>45154</v>
      </c>
      <c r="AF40" s="61">
        <v>1.9350000000000001</v>
      </c>
      <c r="AG40" s="61"/>
      <c r="AH40" s="61"/>
      <c r="AI40" s="61">
        <v>23.46</v>
      </c>
      <c r="AJ40" s="61">
        <v>5.1100000000000003</v>
      </c>
      <c r="AK40" s="61">
        <v>4.08</v>
      </c>
      <c r="AL40" s="61">
        <v>16.96</v>
      </c>
      <c r="AM40" s="61">
        <v>18.88</v>
      </c>
      <c r="AN40" s="61">
        <v>4.07</v>
      </c>
      <c r="AO40" s="61">
        <v>4.07</v>
      </c>
      <c r="AP40" s="61">
        <v>4.07</v>
      </c>
      <c r="AQ40" s="61">
        <v>4.07</v>
      </c>
      <c r="AR40" s="61" t="s">
        <v>183</v>
      </c>
      <c r="AS40" s="62"/>
      <c r="AT40" s="43">
        <f t="shared" si="0"/>
        <v>0.2345847697331529</v>
      </c>
    </row>
    <row r="41" spans="2:46">
      <c r="B41" s="61">
        <v>2</v>
      </c>
      <c r="C41" s="62">
        <v>45182</v>
      </c>
      <c r="D41" s="61" t="s">
        <v>219</v>
      </c>
      <c r="E41" s="61" t="s">
        <v>220</v>
      </c>
      <c r="F41" s="61" t="s">
        <v>53</v>
      </c>
      <c r="G41" s="61">
        <v>2.5</v>
      </c>
      <c r="H41" s="61" t="s">
        <v>221</v>
      </c>
      <c r="I41" s="67">
        <v>6821210</v>
      </c>
      <c r="J41" s="62">
        <v>45124</v>
      </c>
      <c r="K41" s="62">
        <v>45308</v>
      </c>
      <c r="L41" s="62">
        <v>45299</v>
      </c>
      <c r="M41" s="61">
        <v>0</v>
      </c>
      <c r="N41" s="61">
        <v>0.68478000000000006</v>
      </c>
      <c r="O41" s="61">
        <v>1.25</v>
      </c>
      <c r="P41" s="61">
        <v>4.8032000000000004</v>
      </c>
      <c r="Q41" s="61">
        <v>58</v>
      </c>
      <c r="R41" s="61">
        <v>1.5140499999999999</v>
      </c>
      <c r="S41" s="61">
        <v>377.53100000000001</v>
      </c>
      <c r="T41" s="61">
        <v>379.04509999999999</v>
      </c>
      <c r="U41" s="61">
        <v>384.65210000000002</v>
      </c>
      <c r="V41" s="61">
        <v>0.84238999999999997</v>
      </c>
      <c r="W41" s="61">
        <v>1.29</v>
      </c>
      <c r="X41" s="61">
        <v>-1.53</v>
      </c>
      <c r="Y41" s="61">
        <v>2.46</v>
      </c>
      <c r="Z41" s="61">
        <v>4.29</v>
      </c>
      <c r="AA41" s="61">
        <v>25855459003.400002</v>
      </c>
      <c r="AB41" s="61">
        <v>97.667900000000003</v>
      </c>
      <c r="AC41" s="61">
        <v>45108</v>
      </c>
      <c r="AD41" s="61">
        <v>374.2</v>
      </c>
      <c r="AE41" s="61">
        <v>45154</v>
      </c>
      <c r="AF41" s="61">
        <v>3.831</v>
      </c>
      <c r="AG41" s="61">
        <v>0.33333000000000002</v>
      </c>
      <c r="AH41" s="61">
        <v>375.3</v>
      </c>
      <c r="AI41" s="61">
        <v>21.57</v>
      </c>
      <c r="AJ41" s="61">
        <v>4.7</v>
      </c>
      <c r="AK41" s="61">
        <v>0</v>
      </c>
      <c r="AL41" s="61">
        <v>0</v>
      </c>
      <c r="AM41" s="61">
        <v>1.1100000000000001</v>
      </c>
      <c r="AN41" s="61">
        <v>0.82</v>
      </c>
      <c r="AO41" s="61">
        <v>0.83</v>
      </c>
      <c r="AP41" s="61">
        <v>0.83</v>
      </c>
      <c r="AQ41" s="61">
        <v>0.84</v>
      </c>
      <c r="AR41" s="61" t="s">
        <v>183</v>
      </c>
      <c r="AS41" s="62"/>
      <c r="AT41" s="43">
        <f t="shared" si="0"/>
        <v>0.21573670153531238</v>
      </c>
    </row>
    <row r="42" spans="2:46">
      <c r="B42" s="61">
        <v>2</v>
      </c>
      <c r="C42" s="62">
        <v>45182</v>
      </c>
      <c r="D42" s="61" t="s">
        <v>222</v>
      </c>
      <c r="E42" s="61" t="s">
        <v>223</v>
      </c>
      <c r="F42" s="61" t="s">
        <v>52</v>
      </c>
      <c r="G42" s="61">
        <v>0.125</v>
      </c>
      <c r="H42" s="61" t="s">
        <v>221</v>
      </c>
      <c r="I42" s="67">
        <v>15243857</v>
      </c>
      <c r="J42" s="62">
        <v>45007</v>
      </c>
      <c r="K42" s="62">
        <v>45191</v>
      </c>
      <c r="L42" s="62">
        <v>45182</v>
      </c>
      <c r="M42" s="61">
        <v>0</v>
      </c>
      <c r="N42" s="61">
        <v>4.8910000000000002E-2</v>
      </c>
      <c r="O42" s="61">
        <v>6.25E-2</v>
      </c>
      <c r="P42" s="61"/>
      <c r="Q42" s="61">
        <v>175</v>
      </c>
      <c r="R42" s="61">
        <v>9.2079999999999995E-2</v>
      </c>
      <c r="S42" s="61">
        <v>98.546000000000006</v>
      </c>
      <c r="T42" s="61">
        <v>152.7448</v>
      </c>
      <c r="U42" s="61"/>
      <c r="V42" s="61">
        <v>0.52446000000000004</v>
      </c>
      <c r="W42" s="61">
        <v>1.78</v>
      </c>
      <c r="X42" s="61">
        <v>1.32</v>
      </c>
      <c r="Y42" s="61">
        <v>1.97</v>
      </c>
      <c r="Z42" s="61">
        <v>2.2599999999999998</v>
      </c>
      <c r="AA42" s="61">
        <v>23284192999.5</v>
      </c>
      <c r="AB42" s="61">
        <v>242.4194</v>
      </c>
      <c r="AC42" s="61">
        <v>45108</v>
      </c>
      <c r="AD42" s="61">
        <v>375.5197</v>
      </c>
      <c r="AE42" s="61">
        <v>45154</v>
      </c>
      <c r="AF42" s="61">
        <v>1.5489999999999999</v>
      </c>
      <c r="AG42" s="61"/>
      <c r="AH42" s="61"/>
      <c r="AI42" s="61">
        <v>19.43</v>
      </c>
      <c r="AJ42" s="61">
        <v>4.2300000000000004</v>
      </c>
      <c r="AK42" s="61">
        <v>0</v>
      </c>
      <c r="AL42" s="61">
        <v>0</v>
      </c>
      <c r="AM42" s="61">
        <v>0.53</v>
      </c>
      <c r="AN42" s="61">
        <v>0.52</v>
      </c>
      <c r="AO42" s="61">
        <v>0.52</v>
      </c>
      <c r="AP42" s="61">
        <v>0.52</v>
      </c>
      <c r="AQ42" s="61">
        <v>0.52</v>
      </c>
      <c r="AR42" s="61" t="s">
        <v>183</v>
      </c>
      <c r="AS42" s="62"/>
      <c r="AT42" s="43">
        <f t="shared" si="0"/>
        <v>0.19428218214819476</v>
      </c>
    </row>
    <row r="43" spans="2:46">
      <c r="B43" s="61">
        <v>2</v>
      </c>
      <c r="C43" s="62">
        <v>45182</v>
      </c>
      <c r="D43" s="61" t="s">
        <v>54</v>
      </c>
      <c r="E43" s="61" t="s">
        <v>55</v>
      </c>
      <c r="F43" s="61" t="s">
        <v>52</v>
      </c>
      <c r="G43" s="61">
        <v>0.125</v>
      </c>
      <c r="H43" s="61" t="s">
        <v>56</v>
      </c>
      <c r="I43" s="67">
        <v>13454768</v>
      </c>
      <c r="J43" s="62">
        <v>45007</v>
      </c>
      <c r="K43" s="62">
        <v>45191</v>
      </c>
      <c r="L43" s="62">
        <v>45182</v>
      </c>
      <c r="M43" s="61">
        <v>0</v>
      </c>
      <c r="N43" s="61">
        <v>4.8910000000000002E-2</v>
      </c>
      <c r="O43" s="61">
        <v>6.25E-2</v>
      </c>
      <c r="P43" s="61"/>
      <c r="Q43" s="61">
        <v>175</v>
      </c>
      <c r="R43" s="61">
        <v>8.6440000000000003E-2</v>
      </c>
      <c r="S43" s="61">
        <v>97.555000000000007</v>
      </c>
      <c r="T43" s="61">
        <v>141.9451</v>
      </c>
      <c r="U43" s="61"/>
      <c r="V43" s="61">
        <v>2.5244599999999999</v>
      </c>
      <c r="W43" s="61">
        <v>0.87</v>
      </c>
      <c r="X43" s="61">
        <v>0.77</v>
      </c>
      <c r="Y43" s="61">
        <v>0.91</v>
      </c>
      <c r="Z43" s="61">
        <v>0.97</v>
      </c>
      <c r="AA43" s="61">
        <v>19098379324.299999</v>
      </c>
      <c r="AB43" s="61">
        <v>258.24189999999999</v>
      </c>
      <c r="AC43" s="61">
        <v>45108</v>
      </c>
      <c r="AD43" s="61">
        <v>375.51990000000001</v>
      </c>
      <c r="AE43" s="61">
        <v>45154</v>
      </c>
      <c r="AF43" s="61">
        <v>1.454</v>
      </c>
      <c r="AG43" s="61"/>
      <c r="AH43" s="61"/>
      <c r="AI43" s="61">
        <v>15.94</v>
      </c>
      <c r="AJ43" s="61">
        <v>3.47</v>
      </c>
      <c r="AK43" s="61">
        <v>2.52</v>
      </c>
      <c r="AL43" s="61">
        <v>6.36</v>
      </c>
      <c r="AM43" s="61">
        <v>7.54</v>
      </c>
      <c r="AN43" s="61">
        <v>2.5099999999999998</v>
      </c>
      <c r="AO43" s="61">
        <v>2.5099999999999998</v>
      </c>
      <c r="AP43" s="61">
        <v>2.5099999999999998</v>
      </c>
      <c r="AQ43" s="61">
        <v>2.5099999999999998</v>
      </c>
      <c r="AR43" s="61" t="s">
        <v>183</v>
      </c>
      <c r="AS43" s="62"/>
      <c r="AT43" s="43">
        <f t="shared" si="0"/>
        <v>0.15935595494757526</v>
      </c>
    </row>
    <row r="44" spans="2:46">
      <c r="B44" s="61">
        <v>3</v>
      </c>
      <c r="C44" s="62">
        <v>45182</v>
      </c>
      <c r="D44" s="61" t="s">
        <v>184</v>
      </c>
      <c r="E44" s="61" t="s">
        <v>185</v>
      </c>
      <c r="F44" s="61" t="s">
        <v>52</v>
      </c>
      <c r="G44" s="61">
        <v>0.125</v>
      </c>
      <c r="H44" s="61" t="s">
        <v>186</v>
      </c>
      <c r="I44" s="67">
        <v>11504038</v>
      </c>
      <c r="J44" s="62">
        <v>45148</v>
      </c>
      <c r="K44" s="62">
        <v>45332</v>
      </c>
      <c r="L44" s="62">
        <v>45323</v>
      </c>
      <c r="M44" s="61">
        <v>0</v>
      </c>
      <c r="N44" s="61">
        <v>0.81521999999999994</v>
      </c>
      <c r="O44" s="61">
        <v>6.25E-2</v>
      </c>
      <c r="P44" s="61"/>
      <c r="Q44" s="61">
        <v>34</v>
      </c>
      <c r="R44" s="61">
        <v>1.477E-2</v>
      </c>
      <c r="S44" s="61">
        <v>96.908000000000001</v>
      </c>
      <c r="T44" s="61">
        <v>123.9611</v>
      </c>
      <c r="U44" s="61"/>
      <c r="V44" s="61">
        <v>7.90761</v>
      </c>
      <c r="W44" s="61">
        <v>0.45</v>
      </c>
      <c r="X44" s="61">
        <v>0.42</v>
      </c>
      <c r="Y44" s="61">
        <v>0.46</v>
      </c>
      <c r="Z44" s="61">
        <v>0.48</v>
      </c>
      <c r="AA44" s="61">
        <v>14260528857.299999</v>
      </c>
      <c r="AB44" s="61">
        <v>293.60320000000002</v>
      </c>
      <c r="AC44" s="61">
        <v>45108</v>
      </c>
      <c r="AD44" s="61">
        <v>375.5215</v>
      </c>
      <c r="AE44" s="61">
        <v>45154</v>
      </c>
      <c r="AF44" s="61">
        <v>1.2789999999999999</v>
      </c>
      <c r="AG44" s="61"/>
      <c r="AH44" s="61"/>
      <c r="AI44" s="61">
        <v>3.31</v>
      </c>
      <c r="AJ44" s="61">
        <v>2.59</v>
      </c>
      <c r="AK44" s="61">
        <v>7.87</v>
      </c>
      <c r="AL44" s="61">
        <v>62.13</v>
      </c>
      <c r="AM44" s="61">
        <v>65.739999999999995</v>
      </c>
      <c r="AN44" s="61">
        <v>7.85</v>
      </c>
      <c r="AO44" s="61">
        <v>7.85</v>
      </c>
      <c r="AP44" s="61">
        <v>7.85</v>
      </c>
      <c r="AQ44" s="61">
        <v>7.85</v>
      </c>
      <c r="AR44" s="61" t="s">
        <v>183</v>
      </c>
      <c r="AS44" s="62"/>
      <c r="AT44" s="43">
        <f t="shared" si="0"/>
        <v>3.3146364745503532E-2</v>
      </c>
    </row>
    <row r="45" spans="2:46">
      <c r="B45" s="61">
        <v>3</v>
      </c>
      <c r="C45" s="62">
        <v>45182</v>
      </c>
      <c r="D45" s="61" t="s">
        <v>79</v>
      </c>
      <c r="E45" s="61" t="s">
        <v>80</v>
      </c>
      <c r="F45" s="61" t="s">
        <v>52</v>
      </c>
      <c r="G45" s="61">
        <v>0.625</v>
      </c>
      <c r="H45" s="61" t="s">
        <v>81</v>
      </c>
      <c r="I45" s="67">
        <v>14090030</v>
      </c>
      <c r="J45" s="62">
        <v>45007</v>
      </c>
      <c r="K45" s="62">
        <v>45191</v>
      </c>
      <c r="L45" s="62">
        <v>45182</v>
      </c>
      <c r="M45" s="61">
        <v>0</v>
      </c>
      <c r="N45" s="61">
        <v>4.8910000000000002E-2</v>
      </c>
      <c r="O45" s="61">
        <v>0.3125</v>
      </c>
      <c r="P45" s="61"/>
      <c r="Q45" s="61">
        <v>175</v>
      </c>
      <c r="R45" s="61">
        <v>0.51546999999999998</v>
      </c>
      <c r="S45" s="61">
        <v>92.81</v>
      </c>
      <c r="T45" s="61">
        <v>161.4777</v>
      </c>
      <c r="U45" s="61"/>
      <c r="V45" s="61">
        <v>16.524460000000001</v>
      </c>
      <c r="W45" s="61">
        <v>1.06</v>
      </c>
      <c r="X45" s="61">
        <v>1.05</v>
      </c>
      <c r="Y45" s="61">
        <v>1.07</v>
      </c>
      <c r="Z45" s="61">
        <v>1.08</v>
      </c>
      <c r="AA45" s="61">
        <v>22752257015.200001</v>
      </c>
      <c r="AB45" s="61">
        <v>216.52260000000001</v>
      </c>
      <c r="AC45" s="61">
        <v>45108</v>
      </c>
      <c r="AD45" s="61">
        <v>375.51940000000002</v>
      </c>
      <c r="AE45" s="61">
        <v>45154</v>
      </c>
      <c r="AF45" s="61">
        <v>1.734</v>
      </c>
      <c r="AG45" s="61"/>
      <c r="AH45" s="61"/>
      <c r="AI45" s="61">
        <v>5.29</v>
      </c>
      <c r="AJ45" s="61">
        <v>4.1399999999999997</v>
      </c>
      <c r="AK45" s="61">
        <v>15.64</v>
      </c>
      <c r="AL45" s="61">
        <v>253.81</v>
      </c>
      <c r="AM45" s="61">
        <v>258.82</v>
      </c>
      <c r="AN45" s="61">
        <v>15.55</v>
      </c>
      <c r="AO45" s="61">
        <v>15.56</v>
      </c>
      <c r="AP45" s="61">
        <v>15.56</v>
      </c>
      <c r="AQ45" s="61">
        <v>15.56</v>
      </c>
      <c r="AR45" s="61" t="s">
        <v>183</v>
      </c>
      <c r="AS45" s="62"/>
      <c r="AT45" s="43">
        <f t="shared" si="0"/>
        <v>5.2884056219500375E-2</v>
      </c>
    </row>
    <row r="46" spans="2:46">
      <c r="B46" s="61">
        <v>3</v>
      </c>
      <c r="C46" s="62">
        <v>45182</v>
      </c>
      <c r="D46" s="61" t="s">
        <v>115</v>
      </c>
      <c r="E46" s="61" t="s">
        <v>116</v>
      </c>
      <c r="F46" s="61" t="s">
        <v>52</v>
      </c>
      <c r="G46" s="61">
        <v>0.125</v>
      </c>
      <c r="H46" s="61" t="s">
        <v>117</v>
      </c>
      <c r="I46" s="67">
        <v>12600000</v>
      </c>
      <c r="J46" s="62">
        <v>45007</v>
      </c>
      <c r="K46" s="62">
        <v>45191</v>
      </c>
      <c r="L46" s="62">
        <v>45182</v>
      </c>
      <c r="M46" s="61">
        <v>0</v>
      </c>
      <c r="N46" s="61">
        <v>4.8910000000000002E-2</v>
      </c>
      <c r="O46" s="61">
        <v>6.25E-2</v>
      </c>
      <c r="P46" s="61"/>
      <c r="Q46" s="61">
        <v>175</v>
      </c>
      <c r="R46" s="61">
        <v>8.9399999999999993E-2</v>
      </c>
      <c r="S46" s="61">
        <v>67.2</v>
      </c>
      <c r="T46" s="61">
        <v>101.15009999999999</v>
      </c>
      <c r="U46" s="61"/>
      <c r="V46" s="61">
        <v>44.524459999999998</v>
      </c>
      <c r="W46" s="61">
        <v>1.03</v>
      </c>
      <c r="X46" s="61">
        <v>1.03</v>
      </c>
      <c r="Y46" s="61">
        <v>1.04</v>
      </c>
      <c r="Z46" s="61">
        <v>1.04</v>
      </c>
      <c r="AA46" s="61">
        <v>12744916510.799999</v>
      </c>
      <c r="AB46" s="61">
        <v>249.7</v>
      </c>
      <c r="AC46" s="61">
        <v>45108</v>
      </c>
      <c r="AD46" s="61">
        <v>375.5188</v>
      </c>
      <c r="AE46" s="61">
        <v>45154</v>
      </c>
      <c r="AF46" s="61">
        <v>1.504</v>
      </c>
      <c r="AG46" s="61"/>
      <c r="AH46" s="61"/>
      <c r="AI46" s="61">
        <v>2.96</v>
      </c>
      <c r="AJ46" s="61">
        <v>2.3199999999999998</v>
      </c>
      <c r="AK46" s="61">
        <v>42.92</v>
      </c>
      <c r="AL46" s="61">
        <v>1889.39</v>
      </c>
      <c r="AM46" s="61">
        <v>1891.12</v>
      </c>
      <c r="AN46" s="61">
        <v>42.7</v>
      </c>
      <c r="AO46" s="61">
        <v>42.7</v>
      </c>
      <c r="AP46" s="61">
        <v>42.7</v>
      </c>
      <c r="AQ46" s="61">
        <v>42.71</v>
      </c>
      <c r="AR46" s="61" t="s">
        <v>183</v>
      </c>
      <c r="AS46" s="62"/>
      <c r="AT46" s="43">
        <f t="shared" si="0"/>
        <v>2.9623561338099669E-2</v>
      </c>
    </row>
    <row r="47" spans="2:46">
      <c r="B47" s="61">
        <v>3</v>
      </c>
      <c r="C47" s="62">
        <v>45182</v>
      </c>
      <c r="D47" s="61" t="s">
        <v>187</v>
      </c>
      <c r="E47" s="61" t="s">
        <v>63</v>
      </c>
      <c r="F47" s="61" t="s">
        <v>53</v>
      </c>
      <c r="G47" s="61">
        <v>4.125</v>
      </c>
      <c r="H47" s="61" t="s">
        <v>64</v>
      </c>
      <c r="I47" s="67">
        <v>4841239</v>
      </c>
      <c r="J47" s="62">
        <v>45129</v>
      </c>
      <c r="K47" s="62">
        <v>45313</v>
      </c>
      <c r="L47" s="62">
        <v>45302</v>
      </c>
      <c r="M47" s="61">
        <v>0</v>
      </c>
      <c r="N47" s="61">
        <v>0.71196000000000004</v>
      </c>
      <c r="O47" s="61">
        <v>2.0625</v>
      </c>
      <c r="P47" s="61">
        <v>5.7294999999999998</v>
      </c>
      <c r="Q47" s="61">
        <v>53</v>
      </c>
      <c r="R47" s="61">
        <v>1.65035</v>
      </c>
      <c r="S47" s="61">
        <v>337.10500000000002</v>
      </c>
      <c r="T47" s="61">
        <v>338.75529999999998</v>
      </c>
      <c r="U47" s="61">
        <v>278.63010000000003</v>
      </c>
      <c r="V47" s="61">
        <v>6.8559799999999997</v>
      </c>
      <c r="W47" s="61">
        <v>0.44</v>
      </c>
      <c r="X47" s="61">
        <v>0.05</v>
      </c>
      <c r="Y47" s="61">
        <v>0.61</v>
      </c>
      <c r="Z47" s="61">
        <v>0.86</v>
      </c>
      <c r="AA47" s="61">
        <v>16399955882</v>
      </c>
      <c r="AB47" s="61">
        <v>135.1</v>
      </c>
      <c r="AC47" s="61">
        <v>45108</v>
      </c>
      <c r="AD47" s="61">
        <v>374.2</v>
      </c>
      <c r="AE47" s="61">
        <v>45154</v>
      </c>
      <c r="AF47" s="61">
        <v>2.77</v>
      </c>
      <c r="AG47" s="61">
        <v>0.33333000000000002</v>
      </c>
      <c r="AH47" s="61">
        <v>375.3</v>
      </c>
      <c r="AI47" s="61">
        <v>3.81</v>
      </c>
      <c r="AJ47" s="61">
        <v>2.98</v>
      </c>
      <c r="AK47" s="61">
        <v>6.11</v>
      </c>
      <c r="AL47" s="61">
        <v>40.18</v>
      </c>
      <c r="AM47" s="61">
        <v>43.05</v>
      </c>
      <c r="AN47" s="61">
        <v>6.08</v>
      </c>
      <c r="AO47" s="61">
        <v>6.09</v>
      </c>
      <c r="AP47" s="61">
        <v>6.1</v>
      </c>
      <c r="AQ47" s="61">
        <v>6.12</v>
      </c>
      <c r="AR47" s="61" t="s">
        <v>183</v>
      </c>
      <c r="AS47" s="62"/>
      <c r="AT47" s="43">
        <f t="shared" si="0"/>
        <v>3.811912762244217E-2</v>
      </c>
    </row>
    <row r="48" spans="2:46">
      <c r="B48" s="61">
        <v>3</v>
      </c>
      <c r="C48" s="62">
        <v>45182</v>
      </c>
      <c r="D48" s="61" t="s">
        <v>188</v>
      </c>
      <c r="E48" s="61" t="s">
        <v>189</v>
      </c>
      <c r="F48" s="61" t="s">
        <v>52</v>
      </c>
      <c r="G48" s="61">
        <v>0.75</v>
      </c>
      <c r="H48" s="61" t="s">
        <v>190</v>
      </c>
      <c r="I48" s="67">
        <v>3530375</v>
      </c>
      <c r="J48" s="62">
        <v>45105</v>
      </c>
      <c r="K48" s="62">
        <v>45252</v>
      </c>
      <c r="L48" s="62">
        <v>45243</v>
      </c>
      <c r="M48" s="61">
        <v>0</v>
      </c>
      <c r="N48" s="61">
        <v>0.38042999999999999</v>
      </c>
      <c r="O48" s="61">
        <v>0.375</v>
      </c>
      <c r="P48" s="61"/>
      <c r="Q48" s="61">
        <v>77</v>
      </c>
      <c r="R48" s="61">
        <v>0.15831000000000001</v>
      </c>
      <c r="S48" s="61">
        <v>100.84</v>
      </c>
      <c r="T48" s="61">
        <v>101.8867</v>
      </c>
      <c r="U48" s="61"/>
      <c r="V48" s="61">
        <v>10.19022</v>
      </c>
      <c r="W48" s="61">
        <v>0.6</v>
      </c>
      <c r="X48" s="61">
        <v>0.57999999999999996</v>
      </c>
      <c r="Y48" s="61">
        <v>0.61</v>
      </c>
      <c r="Z48" s="61">
        <v>0.63</v>
      </c>
      <c r="AA48" s="61">
        <v>3596983019.1999998</v>
      </c>
      <c r="AB48" s="61">
        <v>372.24</v>
      </c>
      <c r="AC48" s="61">
        <v>45108</v>
      </c>
      <c r="AD48" s="61">
        <v>375.51940000000002</v>
      </c>
      <c r="AE48" s="61">
        <v>45154</v>
      </c>
      <c r="AF48" s="61">
        <v>1.0089999999999999</v>
      </c>
      <c r="AG48" s="61"/>
      <c r="AH48" s="61"/>
      <c r="AI48" s="61">
        <v>0.84</v>
      </c>
      <c r="AJ48" s="61">
        <v>0.65</v>
      </c>
      <c r="AK48" s="61">
        <v>9.82</v>
      </c>
      <c r="AL48" s="61">
        <v>98.78</v>
      </c>
      <c r="AM48" s="61">
        <v>103.04</v>
      </c>
      <c r="AN48" s="61">
        <v>9.7899999999999991</v>
      </c>
      <c r="AO48" s="61">
        <v>9.7899999999999991</v>
      </c>
      <c r="AP48" s="61">
        <v>9.7899999999999991</v>
      </c>
      <c r="AQ48" s="61">
        <v>9.7899999999999991</v>
      </c>
      <c r="AR48" s="61" t="s">
        <v>183</v>
      </c>
      <c r="AS48" s="62"/>
      <c r="AT48" s="43">
        <f t="shared" si="0"/>
        <v>8.3606233913795687E-3</v>
      </c>
    </row>
    <row r="49" spans="2:46">
      <c r="B49" s="61">
        <v>3</v>
      </c>
      <c r="C49" s="62">
        <v>45182</v>
      </c>
      <c r="D49" s="61" t="s">
        <v>194</v>
      </c>
      <c r="E49" s="61" t="s">
        <v>195</v>
      </c>
      <c r="F49" s="61" t="s">
        <v>52</v>
      </c>
      <c r="G49" s="61">
        <v>0.125</v>
      </c>
      <c r="H49" s="61" t="s">
        <v>196</v>
      </c>
      <c r="I49" s="67">
        <v>4400000</v>
      </c>
      <c r="J49" s="62">
        <v>45007</v>
      </c>
      <c r="K49" s="62">
        <v>45191</v>
      </c>
      <c r="L49" s="62">
        <v>45182</v>
      </c>
      <c r="M49" s="61">
        <v>0</v>
      </c>
      <c r="N49" s="61">
        <v>4.8910000000000002E-2</v>
      </c>
      <c r="O49" s="61">
        <v>6.25E-2</v>
      </c>
      <c r="P49" s="61"/>
      <c r="Q49" s="61">
        <v>175</v>
      </c>
      <c r="R49" s="61">
        <v>7.2400000000000006E-2</v>
      </c>
      <c r="S49" s="61">
        <v>70.67</v>
      </c>
      <c r="T49" s="61">
        <v>86.145600000000002</v>
      </c>
      <c r="U49" s="61"/>
      <c r="V49" s="61">
        <v>49.524459999999998</v>
      </c>
      <c r="W49" s="61">
        <v>0.84</v>
      </c>
      <c r="X49" s="61">
        <v>0.83</v>
      </c>
      <c r="Y49" s="61">
        <v>0.84</v>
      </c>
      <c r="Z49" s="61">
        <v>0.84</v>
      </c>
      <c r="AA49" s="61">
        <v>3790407822.1999998</v>
      </c>
      <c r="AB49" s="61">
        <v>308.32</v>
      </c>
      <c r="AC49" s="61">
        <v>45108</v>
      </c>
      <c r="AD49" s="61">
        <v>375.52140000000003</v>
      </c>
      <c r="AE49" s="61">
        <v>45154</v>
      </c>
      <c r="AF49" s="61">
        <v>1.218</v>
      </c>
      <c r="AG49" s="61"/>
      <c r="AH49" s="61"/>
      <c r="AI49" s="61">
        <v>0.88</v>
      </c>
      <c r="AJ49" s="61">
        <v>0.69</v>
      </c>
      <c r="AK49" s="61">
        <v>47.62</v>
      </c>
      <c r="AL49" s="61">
        <v>2329.13</v>
      </c>
      <c r="AM49" s="61">
        <v>2333.19</v>
      </c>
      <c r="AN49" s="61">
        <v>47.42</v>
      </c>
      <c r="AO49" s="61">
        <v>47.42</v>
      </c>
      <c r="AP49" s="61">
        <v>47.42</v>
      </c>
      <c r="AQ49" s="61">
        <v>47.42</v>
      </c>
      <c r="AR49" s="61" t="s">
        <v>183</v>
      </c>
      <c r="AS49" s="62"/>
      <c r="AT49" s="43">
        <f t="shared" si="0"/>
        <v>8.810209036850437E-3</v>
      </c>
    </row>
    <row r="50" spans="2:46">
      <c r="B50" s="61">
        <v>3</v>
      </c>
      <c r="C50" s="62">
        <v>45182</v>
      </c>
      <c r="D50" s="61" t="s">
        <v>112</v>
      </c>
      <c r="E50" s="61" t="s">
        <v>113</v>
      </c>
      <c r="F50" s="61" t="s">
        <v>52</v>
      </c>
      <c r="G50" s="61">
        <v>0.125</v>
      </c>
      <c r="H50" s="61" t="s">
        <v>114</v>
      </c>
      <c r="I50" s="67">
        <v>8125000</v>
      </c>
      <c r="J50" s="62">
        <v>45068</v>
      </c>
      <c r="K50" s="62">
        <v>45252</v>
      </c>
      <c r="L50" s="62">
        <v>45243</v>
      </c>
      <c r="M50" s="61">
        <v>0</v>
      </c>
      <c r="N50" s="61">
        <v>0.38042999999999999</v>
      </c>
      <c r="O50" s="61">
        <v>6.25E-2</v>
      </c>
      <c r="P50" s="61"/>
      <c r="Q50" s="61">
        <v>114</v>
      </c>
      <c r="R50" s="61">
        <v>5.5829999999999998E-2</v>
      </c>
      <c r="S50" s="61">
        <v>67.62</v>
      </c>
      <c r="T50" s="61">
        <v>97.557100000000005</v>
      </c>
      <c r="U50" s="61"/>
      <c r="V50" s="61">
        <v>42.190219999999997</v>
      </c>
      <c r="W50" s="61">
        <v>1.07</v>
      </c>
      <c r="X50" s="61">
        <v>1.06</v>
      </c>
      <c r="Y50" s="61">
        <v>1.07</v>
      </c>
      <c r="Z50" s="61">
        <v>1.07</v>
      </c>
      <c r="AA50" s="61">
        <v>7926515385.6000004</v>
      </c>
      <c r="AB50" s="61">
        <v>260.43450000000001</v>
      </c>
      <c r="AC50" s="61">
        <v>45108</v>
      </c>
      <c r="AD50" s="61">
        <v>375.52050000000003</v>
      </c>
      <c r="AE50" s="61">
        <v>45154</v>
      </c>
      <c r="AF50" s="61">
        <v>1.4419999999999999</v>
      </c>
      <c r="AG50" s="61"/>
      <c r="AH50" s="61"/>
      <c r="AI50" s="61">
        <v>1.84</v>
      </c>
      <c r="AJ50" s="61">
        <v>1.44</v>
      </c>
      <c r="AK50" s="61">
        <v>40.770000000000003</v>
      </c>
      <c r="AL50" s="61">
        <v>1701.56</v>
      </c>
      <c r="AM50" s="61">
        <v>1703.59</v>
      </c>
      <c r="AN50" s="61">
        <v>40.549999999999997</v>
      </c>
      <c r="AO50" s="61">
        <v>40.549999999999997</v>
      </c>
      <c r="AP50" s="61">
        <v>40.549999999999997</v>
      </c>
      <c r="AQ50" s="61">
        <v>40.56</v>
      </c>
      <c r="AR50" s="61" t="s">
        <v>183</v>
      </c>
      <c r="AS50" s="62"/>
      <c r="AT50" s="43">
        <f t="shared" si="0"/>
        <v>1.8423942951978838E-2</v>
      </c>
    </row>
    <row r="51" spans="2:46">
      <c r="B51" s="61">
        <v>3</v>
      </c>
      <c r="C51" s="62">
        <v>45182</v>
      </c>
      <c r="D51" s="61" t="s">
        <v>197</v>
      </c>
      <c r="E51" s="61" t="s">
        <v>198</v>
      </c>
      <c r="F51" s="61" t="s">
        <v>52</v>
      </c>
      <c r="G51" s="61">
        <v>0.125</v>
      </c>
      <c r="H51" s="61" t="s">
        <v>199</v>
      </c>
      <c r="I51" s="67">
        <v>11780815</v>
      </c>
      <c r="J51" s="62">
        <v>45148</v>
      </c>
      <c r="K51" s="62">
        <v>45332</v>
      </c>
      <c r="L51" s="62">
        <v>45323</v>
      </c>
      <c r="M51" s="61">
        <v>0</v>
      </c>
      <c r="N51" s="61">
        <v>0.81521999999999994</v>
      </c>
      <c r="O51" s="61">
        <v>6.25E-2</v>
      </c>
      <c r="P51" s="61"/>
      <c r="Q51" s="61">
        <v>34</v>
      </c>
      <c r="R51" s="61">
        <v>1.5779999999999999E-2</v>
      </c>
      <c r="S51" s="61">
        <v>74.63</v>
      </c>
      <c r="T51" s="61">
        <v>102.0014</v>
      </c>
      <c r="U51" s="61"/>
      <c r="V51" s="61">
        <v>24.907609999999998</v>
      </c>
      <c r="W51" s="61">
        <v>1.3</v>
      </c>
      <c r="X51" s="61">
        <v>1.29</v>
      </c>
      <c r="Y51" s="61">
        <v>1.3</v>
      </c>
      <c r="Z51" s="61">
        <v>1.31</v>
      </c>
      <c r="AA51" s="61">
        <v>12016597252.9</v>
      </c>
      <c r="AB51" s="61">
        <v>274.79329999999999</v>
      </c>
      <c r="AC51" s="61">
        <v>45108</v>
      </c>
      <c r="AD51" s="61">
        <v>375.5188</v>
      </c>
      <c r="AE51" s="61">
        <v>45154</v>
      </c>
      <c r="AF51" s="61">
        <v>1.367</v>
      </c>
      <c r="AG51" s="61"/>
      <c r="AH51" s="61"/>
      <c r="AI51" s="61">
        <v>2.79</v>
      </c>
      <c r="AJ51" s="61">
        <v>2.1800000000000002</v>
      </c>
      <c r="AK51" s="61">
        <v>24.45</v>
      </c>
      <c r="AL51" s="61">
        <v>605.29</v>
      </c>
      <c r="AM51" s="61">
        <v>609.5</v>
      </c>
      <c r="AN51" s="61">
        <v>24.29</v>
      </c>
      <c r="AO51" s="61">
        <v>24.29</v>
      </c>
      <c r="AP51" s="61">
        <v>24.29</v>
      </c>
      <c r="AQ51" s="61">
        <v>24.29</v>
      </c>
      <c r="AR51" s="61" t="s">
        <v>183</v>
      </c>
      <c r="AS51" s="62"/>
      <c r="AT51" s="43">
        <f t="shared" si="0"/>
        <v>2.7930697348615162E-2</v>
      </c>
    </row>
    <row r="52" spans="2:46">
      <c r="B52" s="61">
        <v>3</v>
      </c>
      <c r="C52" s="62">
        <v>45182</v>
      </c>
      <c r="D52" s="61" t="s">
        <v>94</v>
      </c>
      <c r="E52" s="61" t="s">
        <v>95</v>
      </c>
      <c r="F52" s="61" t="s">
        <v>52</v>
      </c>
      <c r="G52" s="61">
        <v>0.5</v>
      </c>
      <c r="H52" s="61" t="s">
        <v>96</v>
      </c>
      <c r="I52" s="67">
        <v>12221183</v>
      </c>
      <c r="J52" s="62">
        <v>45007</v>
      </c>
      <c r="K52" s="62">
        <v>45191</v>
      </c>
      <c r="L52" s="62">
        <v>45182</v>
      </c>
      <c r="M52" s="61">
        <v>0</v>
      </c>
      <c r="N52" s="61">
        <v>4.8910000000000002E-2</v>
      </c>
      <c r="O52" s="61">
        <v>0.25</v>
      </c>
      <c r="P52" s="61"/>
      <c r="Q52" s="61">
        <v>175</v>
      </c>
      <c r="R52" s="61">
        <v>0.41841</v>
      </c>
      <c r="S52" s="61">
        <v>81.63</v>
      </c>
      <c r="T52" s="61">
        <v>144.06270000000001</v>
      </c>
      <c r="U52" s="61"/>
      <c r="V52" s="61">
        <v>26.524460000000001</v>
      </c>
      <c r="W52" s="61">
        <v>1.3</v>
      </c>
      <c r="X52" s="61">
        <v>1.29</v>
      </c>
      <c r="Y52" s="61">
        <v>1.3</v>
      </c>
      <c r="Z52" s="61">
        <v>1.31</v>
      </c>
      <c r="AA52" s="61">
        <v>17606168393.400002</v>
      </c>
      <c r="AB52" s="61">
        <v>213.4</v>
      </c>
      <c r="AC52" s="61">
        <v>45108</v>
      </c>
      <c r="AD52" s="61">
        <v>375.52</v>
      </c>
      <c r="AE52" s="61">
        <v>45154</v>
      </c>
      <c r="AF52" s="61">
        <v>1.76</v>
      </c>
      <c r="AG52" s="61"/>
      <c r="AH52" s="61"/>
      <c r="AI52" s="61">
        <v>4.09</v>
      </c>
      <c r="AJ52" s="61">
        <v>3.2</v>
      </c>
      <c r="AK52" s="61">
        <v>24.57</v>
      </c>
      <c r="AL52" s="61">
        <v>635.85</v>
      </c>
      <c r="AM52" s="61">
        <v>639.73</v>
      </c>
      <c r="AN52" s="61">
        <v>24.41</v>
      </c>
      <c r="AO52" s="61">
        <v>24.42</v>
      </c>
      <c r="AP52" s="61">
        <v>24.42</v>
      </c>
      <c r="AQ52" s="61">
        <v>24.42</v>
      </c>
      <c r="AR52" s="61" t="s">
        <v>183</v>
      </c>
      <c r="AS52" s="62"/>
      <c r="AT52" s="43">
        <f t="shared" si="0"/>
        <v>4.0922779595208077E-2</v>
      </c>
    </row>
    <row r="53" spans="2:46">
      <c r="B53" s="61">
        <v>3</v>
      </c>
      <c r="C53" s="62">
        <v>45182</v>
      </c>
      <c r="D53" s="61" t="s">
        <v>88</v>
      </c>
      <c r="E53" s="61" t="s">
        <v>89</v>
      </c>
      <c r="F53" s="61" t="s">
        <v>52</v>
      </c>
      <c r="G53" s="61">
        <v>0.125</v>
      </c>
      <c r="H53" s="61" t="s">
        <v>90</v>
      </c>
      <c r="I53" s="67">
        <v>13485568</v>
      </c>
      <c r="J53" s="62">
        <v>45007</v>
      </c>
      <c r="K53" s="62">
        <v>45191</v>
      </c>
      <c r="L53" s="62">
        <v>45182</v>
      </c>
      <c r="M53" s="61">
        <v>0</v>
      </c>
      <c r="N53" s="61">
        <v>4.8910000000000002E-2</v>
      </c>
      <c r="O53" s="61">
        <v>6.25E-2</v>
      </c>
      <c r="P53" s="61"/>
      <c r="Q53" s="61">
        <v>175</v>
      </c>
      <c r="R53" s="61">
        <v>8.659E-2</v>
      </c>
      <c r="S53" s="61">
        <v>76.95</v>
      </c>
      <c r="T53" s="61">
        <v>112.1789</v>
      </c>
      <c r="U53" s="61"/>
      <c r="V53" s="61">
        <v>22.524460000000001</v>
      </c>
      <c r="W53" s="61">
        <v>1.28</v>
      </c>
      <c r="X53" s="61">
        <v>1.27</v>
      </c>
      <c r="Y53" s="61">
        <v>1.29</v>
      </c>
      <c r="Z53" s="61">
        <v>1.29</v>
      </c>
      <c r="AA53" s="61">
        <v>15127959875.799999</v>
      </c>
      <c r="AB53" s="61">
        <v>257.79000000000002</v>
      </c>
      <c r="AC53" s="61">
        <v>45108</v>
      </c>
      <c r="AD53" s="61">
        <v>375.52010000000001</v>
      </c>
      <c r="AE53" s="61">
        <v>45154</v>
      </c>
      <c r="AF53" s="61">
        <v>1.4570000000000001</v>
      </c>
      <c r="AG53" s="61"/>
      <c r="AH53" s="61"/>
      <c r="AI53" s="61">
        <v>3.52</v>
      </c>
      <c r="AJ53" s="61">
        <v>2.75</v>
      </c>
      <c r="AK53" s="61">
        <v>22.14</v>
      </c>
      <c r="AL53" s="61">
        <v>496.09</v>
      </c>
      <c r="AM53" s="61">
        <v>500.66</v>
      </c>
      <c r="AN53" s="61">
        <v>22</v>
      </c>
      <c r="AO53" s="61">
        <v>22</v>
      </c>
      <c r="AP53" s="61">
        <v>22</v>
      </c>
      <c r="AQ53" s="61">
        <v>22</v>
      </c>
      <c r="AR53" s="61" t="s">
        <v>183</v>
      </c>
      <c r="AS53" s="62"/>
      <c r="AT53" s="43">
        <f t="shared" si="0"/>
        <v>3.5162572224095481E-2</v>
      </c>
    </row>
    <row r="54" spans="2:46">
      <c r="B54" s="61">
        <v>3</v>
      </c>
      <c r="C54" s="62">
        <v>45182</v>
      </c>
      <c r="D54" s="61">
        <v>3179082</v>
      </c>
      <c r="E54" s="61" t="s">
        <v>71</v>
      </c>
      <c r="F54" s="61" t="s">
        <v>53</v>
      </c>
      <c r="G54" s="61">
        <v>2</v>
      </c>
      <c r="H54" s="61" t="s">
        <v>72</v>
      </c>
      <c r="I54" s="67">
        <v>9083989</v>
      </c>
      <c r="J54" s="62">
        <v>45133</v>
      </c>
      <c r="K54" s="62">
        <v>45317</v>
      </c>
      <c r="L54" s="62">
        <v>45308</v>
      </c>
      <c r="M54" s="61">
        <v>0</v>
      </c>
      <c r="N54" s="61">
        <v>0.73370000000000002</v>
      </c>
      <c r="O54" s="61">
        <v>1</v>
      </c>
      <c r="P54" s="61">
        <v>2.1619000000000002</v>
      </c>
      <c r="Q54" s="61">
        <v>49</v>
      </c>
      <c r="R54" s="61">
        <v>0.57571000000000006</v>
      </c>
      <c r="S54" s="61">
        <v>240.13</v>
      </c>
      <c r="T54" s="61">
        <v>240.70570000000001</v>
      </c>
      <c r="U54" s="61">
        <v>216.13120000000001</v>
      </c>
      <c r="V54" s="61">
        <v>11.366849999999999</v>
      </c>
      <c r="W54" s="61">
        <v>0.69</v>
      </c>
      <c r="X54" s="61">
        <v>0.45</v>
      </c>
      <c r="Y54" s="61">
        <v>0.79</v>
      </c>
      <c r="Z54" s="61">
        <v>0.94</v>
      </c>
      <c r="AA54" s="61">
        <v>21865680610.799999</v>
      </c>
      <c r="AB54" s="61">
        <v>173.6</v>
      </c>
      <c r="AC54" s="61">
        <v>45108</v>
      </c>
      <c r="AD54" s="61">
        <v>374.2</v>
      </c>
      <c r="AE54" s="61">
        <v>45154</v>
      </c>
      <c r="AF54" s="61">
        <v>2.1560000000000001</v>
      </c>
      <c r="AG54" s="61">
        <v>0.33333000000000002</v>
      </c>
      <c r="AH54" s="61">
        <v>375.3</v>
      </c>
      <c r="AI54" s="61">
        <v>5.08</v>
      </c>
      <c r="AJ54" s="61">
        <v>3.98</v>
      </c>
      <c r="AK54" s="61">
        <v>10.29</v>
      </c>
      <c r="AL54" s="61">
        <v>112.87</v>
      </c>
      <c r="AM54" s="61">
        <v>117.21</v>
      </c>
      <c r="AN54" s="61">
        <v>10.23</v>
      </c>
      <c r="AO54" s="61">
        <v>10.24</v>
      </c>
      <c r="AP54" s="61">
        <v>10.26</v>
      </c>
      <c r="AQ54" s="61">
        <v>10.28</v>
      </c>
      <c r="AR54" s="61" t="s">
        <v>183</v>
      </c>
      <c r="AS54" s="62"/>
      <c r="AT54" s="43">
        <f t="shared" si="0"/>
        <v>5.0823348291410018E-2</v>
      </c>
    </row>
    <row r="55" spans="2:46">
      <c r="B55" s="61">
        <v>3</v>
      </c>
      <c r="C55" s="62">
        <v>45182</v>
      </c>
      <c r="D55" s="61" t="s">
        <v>200</v>
      </c>
      <c r="E55" s="61" t="s">
        <v>201</v>
      </c>
      <c r="F55" s="61" t="s">
        <v>52</v>
      </c>
      <c r="G55" s="61">
        <v>0.125</v>
      </c>
      <c r="H55" s="61" t="s">
        <v>202</v>
      </c>
      <c r="I55" s="67">
        <v>12446999</v>
      </c>
      <c r="J55" s="62">
        <v>45148</v>
      </c>
      <c r="K55" s="62">
        <v>45332</v>
      </c>
      <c r="L55" s="62">
        <v>45323</v>
      </c>
      <c r="M55" s="61">
        <v>0</v>
      </c>
      <c r="N55" s="61">
        <v>0.81521999999999994</v>
      </c>
      <c r="O55" s="61">
        <v>6.25E-2</v>
      </c>
      <c r="P55" s="61"/>
      <c r="Q55" s="61">
        <v>34</v>
      </c>
      <c r="R55" s="61">
        <v>1.549E-2</v>
      </c>
      <c r="S55" s="61">
        <v>83.82</v>
      </c>
      <c r="T55" s="61">
        <v>112.408</v>
      </c>
      <c r="U55" s="61"/>
      <c r="V55" s="61">
        <v>17.907609999999998</v>
      </c>
      <c r="W55" s="61">
        <v>1.0900000000000001</v>
      </c>
      <c r="X55" s="61">
        <v>1.08</v>
      </c>
      <c r="Y55" s="61">
        <v>1.1000000000000001</v>
      </c>
      <c r="Z55" s="61">
        <v>1.1100000000000001</v>
      </c>
      <c r="AA55" s="61">
        <v>13991428524.5</v>
      </c>
      <c r="AB55" s="61">
        <v>280.0548</v>
      </c>
      <c r="AC55" s="61">
        <v>45108</v>
      </c>
      <c r="AD55" s="61">
        <v>375.51990000000001</v>
      </c>
      <c r="AE55" s="61">
        <v>45154</v>
      </c>
      <c r="AF55" s="61">
        <v>1.341</v>
      </c>
      <c r="AG55" s="61"/>
      <c r="AH55" s="61"/>
      <c r="AI55" s="61">
        <v>3.25</v>
      </c>
      <c r="AJ55" s="61">
        <v>2.54</v>
      </c>
      <c r="AK55" s="61">
        <v>17.690000000000001</v>
      </c>
      <c r="AL55" s="61">
        <v>315.47000000000003</v>
      </c>
      <c r="AM55" s="61">
        <v>320.76</v>
      </c>
      <c r="AN55" s="61">
        <v>17.59</v>
      </c>
      <c r="AO55" s="61">
        <v>17.59</v>
      </c>
      <c r="AP55" s="61">
        <v>17.59</v>
      </c>
      <c r="AQ55" s="61">
        <v>17.59</v>
      </c>
      <c r="AR55" s="61" t="s">
        <v>183</v>
      </c>
      <c r="AS55" s="62"/>
      <c r="AT55" s="43">
        <f t="shared" si="0"/>
        <v>3.252088318914742E-2</v>
      </c>
    </row>
    <row r="56" spans="2:46">
      <c r="B56" s="61">
        <v>3</v>
      </c>
      <c r="C56" s="62">
        <v>45182</v>
      </c>
      <c r="D56" s="61" t="s">
        <v>76</v>
      </c>
      <c r="E56" s="61" t="s">
        <v>77</v>
      </c>
      <c r="F56" s="61" t="s">
        <v>52</v>
      </c>
      <c r="G56" s="61">
        <v>1.125</v>
      </c>
      <c r="H56" s="61" t="s">
        <v>78</v>
      </c>
      <c r="I56" s="67">
        <v>13065680</v>
      </c>
      <c r="J56" s="62">
        <v>45068</v>
      </c>
      <c r="K56" s="62">
        <v>45252</v>
      </c>
      <c r="L56" s="62">
        <v>45243</v>
      </c>
      <c r="M56" s="61">
        <v>0</v>
      </c>
      <c r="N56" s="61">
        <v>0.38042999999999999</v>
      </c>
      <c r="O56" s="61">
        <v>0.5625</v>
      </c>
      <c r="P56" s="61"/>
      <c r="Q56" s="61">
        <v>114</v>
      </c>
      <c r="R56" s="61">
        <v>0.64710000000000001</v>
      </c>
      <c r="S56" s="61">
        <v>102.26</v>
      </c>
      <c r="T56" s="61">
        <v>190.5214</v>
      </c>
      <c r="U56" s="61"/>
      <c r="V56" s="61">
        <v>14.19022</v>
      </c>
      <c r="W56" s="61">
        <v>0.91</v>
      </c>
      <c r="X56" s="61">
        <v>0.89</v>
      </c>
      <c r="Y56" s="61">
        <v>0.92</v>
      </c>
      <c r="Z56" s="61">
        <v>0.93</v>
      </c>
      <c r="AA56" s="61">
        <v>24892919162.299999</v>
      </c>
      <c r="AB56" s="61">
        <v>202.24289999999999</v>
      </c>
      <c r="AC56" s="61">
        <v>45108</v>
      </c>
      <c r="AD56" s="61">
        <v>375.52050000000003</v>
      </c>
      <c r="AE56" s="61">
        <v>45154</v>
      </c>
      <c r="AF56" s="61">
        <v>1.857</v>
      </c>
      <c r="AG56" s="61"/>
      <c r="AH56" s="61"/>
      <c r="AI56" s="61">
        <v>5.79</v>
      </c>
      <c r="AJ56" s="61">
        <v>4.53</v>
      </c>
      <c r="AK56" s="61">
        <v>13.13</v>
      </c>
      <c r="AL56" s="61">
        <v>181.41</v>
      </c>
      <c r="AM56" s="61">
        <v>186.25</v>
      </c>
      <c r="AN56" s="61">
        <v>13.07</v>
      </c>
      <c r="AO56" s="61">
        <v>13.07</v>
      </c>
      <c r="AP56" s="61">
        <v>13.07</v>
      </c>
      <c r="AQ56" s="61">
        <v>13.07</v>
      </c>
      <c r="AR56" s="61" t="s">
        <v>183</v>
      </c>
      <c r="AS56" s="62"/>
      <c r="AT56" s="43">
        <f t="shared" si="0"/>
        <v>5.7859689944917733E-2</v>
      </c>
    </row>
    <row r="57" spans="2:46">
      <c r="B57" s="61">
        <v>3</v>
      </c>
      <c r="C57" s="62">
        <v>45182</v>
      </c>
      <c r="D57" s="61" t="s">
        <v>203</v>
      </c>
      <c r="E57" s="61" t="s">
        <v>204</v>
      </c>
      <c r="F57" s="61" t="s">
        <v>52</v>
      </c>
      <c r="G57" s="61">
        <v>0.125</v>
      </c>
      <c r="H57" s="61" t="s">
        <v>205</v>
      </c>
      <c r="I57" s="67">
        <v>8125399</v>
      </c>
      <c r="J57" s="62">
        <v>45007</v>
      </c>
      <c r="K57" s="62">
        <v>45191</v>
      </c>
      <c r="L57" s="62">
        <v>45182</v>
      </c>
      <c r="M57" s="61">
        <v>0</v>
      </c>
      <c r="N57" s="61">
        <v>4.8910000000000002E-2</v>
      </c>
      <c r="O57" s="61">
        <v>6.25E-2</v>
      </c>
      <c r="P57" s="61"/>
      <c r="Q57" s="61">
        <v>175</v>
      </c>
      <c r="R57" s="61">
        <v>7.5899999999999995E-2</v>
      </c>
      <c r="S57" s="61">
        <v>72.510000000000005</v>
      </c>
      <c r="T57" s="61">
        <v>92.656700000000001</v>
      </c>
      <c r="U57" s="61"/>
      <c r="V57" s="61">
        <v>27.524460000000001</v>
      </c>
      <c r="W57" s="61">
        <v>1.3</v>
      </c>
      <c r="X57" s="61">
        <v>1.29</v>
      </c>
      <c r="Y57" s="61">
        <v>1.3</v>
      </c>
      <c r="Z57" s="61">
        <v>1.31</v>
      </c>
      <c r="AA57" s="61">
        <v>7528723710.1000004</v>
      </c>
      <c r="AB57" s="61">
        <v>294.11070000000001</v>
      </c>
      <c r="AC57" s="61">
        <v>45108</v>
      </c>
      <c r="AD57" s="61">
        <v>375.5206</v>
      </c>
      <c r="AE57" s="61">
        <v>45154</v>
      </c>
      <c r="AF57" s="61">
        <v>1.2769999999999999</v>
      </c>
      <c r="AG57" s="61"/>
      <c r="AH57" s="61"/>
      <c r="AI57" s="61">
        <v>1.75</v>
      </c>
      <c r="AJ57" s="61">
        <v>1.37</v>
      </c>
      <c r="AK57" s="61">
        <v>26.93</v>
      </c>
      <c r="AL57" s="61">
        <v>736.36</v>
      </c>
      <c r="AM57" s="61">
        <v>740.13</v>
      </c>
      <c r="AN57" s="61">
        <v>26.76</v>
      </c>
      <c r="AO57" s="61">
        <v>26.76</v>
      </c>
      <c r="AP57" s="61">
        <v>26.76</v>
      </c>
      <c r="AQ57" s="61">
        <v>26.76</v>
      </c>
      <c r="AR57" s="61" t="s">
        <v>183</v>
      </c>
      <c r="AS57" s="62"/>
      <c r="AT57" s="43">
        <f t="shared" si="0"/>
        <v>1.7499338535074738E-2</v>
      </c>
    </row>
    <row r="58" spans="2:46">
      <c r="B58" s="61">
        <v>3</v>
      </c>
      <c r="C58" s="62">
        <v>45182</v>
      </c>
      <c r="D58" s="61" t="s">
        <v>100</v>
      </c>
      <c r="E58" s="61" t="s">
        <v>101</v>
      </c>
      <c r="F58" s="61" t="s">
        <v>52</v>
      </c>
      <c r="G58" s="61">
        <v>1.25</v>
      </c>
      <c r="H58" s="61" t="s">
        <v>102</v>
      </c>
      <c r="I58" s="67">
        <v>10169196</v>
      </c>
      <c r="J58" s="62">
        <v>45068</v>
      </c>
      <c r="K58" s="62">
        <v>45252</v>
      </c>
      <c r="L58" s="62">
        <v>45243</v>
      </c>
      <c r="M58" s="61">
        <v>0</v>
      </c>
      <c r="N58" s="61">
        <v>0.38042999999999999</v>
      </c>
      <c r="O58" s="61">
        <v>0.625</v>
      </c>
      <c r="P58" s="61"/>
      <c r="Q58" s="61">
        <v>114</v>
      </c>
      <c r="R58" s="61">
        <v>0.75656999999999996</v>
      </c>
      <c r="S58" s="61">
        <v>99.63</v>
      </c>
      <c r="T58" s="61">
        <v>195.41370000000001</v>
      </c>
      <c r="U58" s="61"/>
      <c r="V58" s="61">
        <v>32.190219999999997</v>
      </c>
      <c r="W58" s="61">
        <v>1.24</v>
      </c>
      <c r="X58" s="61">
        <v>1.23</v>
      </c>
      <c r="Y58" s="61">
        <v>1.25</v>
      </c>
      <c r="Z58" s="61">
        <v>1.25</v>
      </c>
      <c r="AA58" s="61">
        <v>19871998155.299999</v>
      </c>
      <c r="AB58" s="61">
        <v>192.2</v>
      </c>
      <c r="AC58" s="61">
        <v>45108</v>
      </c>
      <c r="AD58" s="61">
        <v>375.5204</v>
      </c>
      <c r="AE58" s="61">
        <v>45154</v>
      </c>
      <c r="AF58" s="61">
        <v>1.954</v>
      </c>
      <c r="AG58" s="61"/>
      <c r="AH58" s="61"/>
      <c r="AI58" s="61">
        <v>4.62</v>
      </c>
      <c r="AJ58" s="61">
        <v>3.61</v>
      </c>
      <c r="AK58" s="61">
        <v>26.5</v>
      </c>
      <c r="AL58" s="61">
        <v>796.08</v>
      </c>
      <c r="AM58" s="61">
        <v>799.3</v>
      </c>
      <c r="AN58" s="61">
        <v>26.33</v>
      </c>
      <c r="AO58" s="61">
        <v>26.34</v>
      </c>
      <c r="AP58" s="61">
        <v>26.34</v>
      </c>
      <c r="AQ58" s="61">
        <v>26.35</v>
      </c>
      <c r="AR58" s="61" t="s">
        <v>183</v>
      </c>
      <c r="AS58" s="62"/>
      <c r="AT58" s="43">
        <f t="shared" si="0"/>
        <v>4.6189345827827757E-2</v>
      </c>
    </row>
    <row r="59" spans="2:46">
      <c r="B59" s="61">
        <v>3</v>
      </c>
      <c r="C59" s="62">
        <v>45182</v>
      </c>
      <c r="D59" s="61" t="s">
        <v>106</v>
      </c>
      <c r="E59" s="61" t="s">
        <v>107</v>
      </c>
      <c r="F59" s="61" t="s">
        <v>52</v>
      </c>
      <c r="G59" s="61">
        <v>0.125</v>
      </c>
      <c r="H59" s="61" t="s">
        <v>108</v>
      </c>
      <c r="I59" s="67">
        <v>10953298</v>
      </c>
      <c r="J59" s="62">
        <v>45007</v>
      </c>
      <c r="K59" s="62">
        <v>45191</v>
      </c>
      <c r="L59" s="62">
        <v>45182</v>
      </c>
      <c r="M59" s="61">
        <v>0</v>
      </c>
      <c r="N59" s="61">
        <v>4.8910000000000002E-2</v>
      </c>
      <c r="O59" s="61">
        <v>6.25E-2</v>
      </c>
      <c r="P59" s="61"/>
      <c r="Q59" s="61">
        <v>175</v>
      </c>
      <c r="R59" s="61">
        <v>8.7230000000000002E-2</v>
      </c>
      <c r="S59" s="61">
        <v>69.040000000000006</v>
      </c>
      <c r="T59" s="61">
        <v>101.40479999999999</v>
      </c>
      <c r="U59" s="61"/>
      <c r="V59" s="61">
        <v>34.524459999999998</v>
      </c>
      <c r="W59" s="61">
        <v>1.21</v>
      </c>
      <c r="X59" s="61">
        <v>1.2</v>
      </c>
      <c r="Y59" s="61">
        <v>1.21</v>
      </c>
      <c r="Z59" s="61">
        <v>1.22</v>
      </c>
      <c r="AA59" s="61">
        <v>11107171517.6</v>
      </c>
      <c r="AB59" s="61">
        <v>255.8871</v>
      </c>
      <c r="AC59" s="61">
        <v>45108</v>
      </c>
      <c r="AD59" s="61">
        <v>375.51940000000002</v>
      </c>
      <c r="AE59" s="61">
        <v>45154</v>
      </c>
      <c r="AF59" s="61">
        <v>1.468</v>
      </c>
      <c r="AG59" s="61"/>
      <c r="AH59" s="61"/>
      <c r="AI59" s="61">
        <v>2.58</v>
      </c>
      <c r="AJ59" s="61">
        <v>2.02</v>
      </c>
      <c r="AK59" s="61">
        <v>33.57</v>
      </c>
      <c r="AL59" s="61">
        <v>1148.97</v>
      </c>
      <c r="AM59" s="61">
        <v>1151.7</v>
      </c>
      <c r="AN59" s="61">
        <v>33.369999999999997</v>
      </c>
      <c r="AO59" s="61">
        <v>33.369999999999997</v>
      </c>
      <c r="AP59" s="61">
        <v>33.369999999999997</v>
      </c>
      <c r="AQ59" s="61">
        <v>33.369999999999997</v>
      </c>
      <c r="AR59" s="61" t="s">
        <v>183</v>
      </c>
      <c r="AS59" s="62"/>
      <c r="AT59" s="43">
        <f t="shared" si="0"/>
        <v>2.5816879731271284E-2</v>
      </c>
    </row>
    <row r="60" spans="2:46">
      <c r="B60" s="61">
        <v>3</v>
      </c>
      <c r="C60" s="62">
        <v>45182</v>
      </c>
      <c r="D60" s="61" t="s">
        <v>91</v>
      </c>
      <c r="E60" s="61" t="s">
        <v>92</v>
      </c>
      <c r="F60" s="61" t="s">
        <v>52</v>
      </c>
      <c r="G60" s="61">
        <v>0.75</v>
      </c>
      <c r="H60" s="61" t="s">
        <v>93</v>
      </c>
      <c r="I60" s="67">
        <v>11686640</v>
      </c>
      <c r="J60" s="62">
        <v>45068</v>
      </c>
      <c r="K60" s="62">
        <v>45252</v>
      </c>
      <c r="L60" s="62">
        <v>45243</v>
      </c>
      <c r="M60" s="61">
        <v>0</v>
      </c>
      <c r="N60" s="61">
        <v>0.38042999999999999</v>
      </c>
      <c r="O60" s="61">
        <v>0.375</v>
      </c>
      <c r="P60" s="61"/>
      <c r="Q60" s="61">
        <v>114</v>
      </c>
      <c r="R60" s="61">
        <v>0.41993000000000003</v>
      </c>
      <c r="S60" s="61">
        <v>88.24</v>
      </c>
      <c r="T60" s="61">
        <v>159.9058</v>
      </c>
      <c r="U60" s="61"/>
      <c r="V60" s="61">
        <v>24.19022</v>
      </c>
      <c r="W60" s="61">
        <v>1.29</v>
      </c>
      <c r="X60" s="61">
        <v>1.28</v>
      </c>
      <c r="Y60" s="61">
        <v>1.3</v>
      </c>
      <c r="Z60" s="61">
        <v>1.3</v>
      </c>
      <c r="AA60" s="61">
        <v>18687613611.900002</v>
      </c>
      <c r="AB60" s="61">
        <v>207.76669999999999</v>
      </c>
      <c r="AC60" s="61">
        <v>45108</v>
      </c>
      <c r="AD60" s="61">
        <v>375.51960000000003</v>
      </c>
      <c r="AE60" s="61">
        <v>45154</v>
      </c>
      <c r="AF60" s="61">
        <v>1.8069999999999999</v>
      </c>
      <c r="AG60" s="61"/>
      <c r="AH60" s="61"/>
      <c r="AI60" s="61">
        <v>4.34</v>
      </c>
      <c r="AJ60" s="61">
        <v>3.4</v>
      </c>
      <c r="AK60" s="61">
        <v>21.95</v>
      </c>
      <c r="AL60" s="61">
        <v>513.82000000000005</v>
      </c>
      <c r="AM60" s="61">
        <v>518.02</v>
      </c>
      <c r="AN60" s="61">
        <v>21.8</v>
      </c>
      <c r="AO60" s="61">
        <v>21.81</v>
      </c>
      <c r="AP60" s="61">
        <v>21.81</v>
      </c>
      <c r="AQ60" s="61">
        <v>21.81</v>
      </c>
      <c r="AR60" s="61" t="s">
        <v>183</v>
      </c>
      <c r="AS60" s="62"/>
      <c r="AT60" s="43">
        <f t="shared" si="0"/>
        <v>4.3436429546298921E-2</v>
      </c>
    </row>
    <row r="61" spans="2:46">
      <c r="B61" s="61">
        <v>3</v>
      </c>
      <c r="C61" s="62">
        <v>45182</v>
      </c>
      <c r="D61" s="61" t="s">
        <v>65</v>
      </c>
      <c r="E61" s="61" t="s">
        <v>66</v>
      </c>
      <c r="F61" s="61" t="s">
        <v>52</v>
      </c>
      <c r="G61" s="61">
        <v>1.25</v>
      </c>
      <c r="H61" s="61" t="s">
        <v>67</v>
      </c>
      <c r="I61" s="67">
        <v>14656667</v>
      </c>
      <c r="J61" s="62">
        <v>45068</v>
      </c>
      <c r="K61" s="62">
        <v>45252</v>
      </c>
      <c r="L61" s="62">
        <v>45243</v>
      </c>
      <c r="M61" s="61">
        <v>0</v>
      </c>
      <c r="N61" s="61">
        <v>0.38042999999999999</v>
      </c>
      <c r="O61" s="61">
        <v>0.625</v>
      </c>
      <c r="P61" s="61"/>
      <c r="Q61" s="61">
        <v>114</v>
      </c>
      <c r="R61" s="61">
        <v>0.66969000000000001</v>
      </c>
      <c r="S61" s="61">
        <v>105.773</v>
      </c>
      <c r="T61" s="61">
        <v>183.59880000000001</v>
      </c>
      <c r="U61" s="61"/>
      <c r="V61" s="61">
        <v>9.1902200000000001</v>
      </c>
      <c r="W61" s="61">
        <v>0.54</v>
      </c>
      <c r="X61" s="61">
        <v>0.51</v>
      </c>
      <c r="Y61" s="61">
        <v>0.55000000000000004</v>
      </c>
      <c r="Z61" s="61">
        <v>0.56000000000000005</v>
      </c>
      <c r="AA61" s="61">
        <v>26909465723.5</v>
      </c>
      <c r="AB61" s="61">
        <v>217.13229999999999</v>
      </c>
      <c r="AC61" s="61">
        <v>45108</v>
      </c>
      <c r="AD61" s="61">
        <v>375.51940000000002</v>
      </c>
      <c r="AE61" s="61">
        <v>45154</v>
      </c>
      <c r="AF61" s="61">
        <v>1.7290000000000001</v>
      </c>
      <c r="AG61" s="61"/>
      <c r="AH61" s="61"/>
      <c r="AI61" s="61">
        <v>6.25</v>
      </c>
      <c r="AJ61" s="61">
        <v>4.8899999999999997</v>
      </c>
      <c r="AK61" s="61">
        <v>8.6999999999999993</v>
      </c>
      <c r="AL61" s="61">
        <v>78.45</v>
      </c>
      <c r="AM61" s="61">
        <v>82.33</v>
      </c>
      <c r="AN61" s="61">
        <v>8.67</v>
      </c>
      <c r="AO61" s="61">
        <v>8.67</v>
      </c>
      <c r="AP61" s="61">
        <v>8.67</v>
      </c>
      <c r="AQ61" s="61">
        <v>8.68</v>
      </c>
      <c r="AR61" s="61" t="s">
        <v>183</v>
      </c>
      <c r="AS61" s="62"/>
      <c r="AT61" s="43">
        <f t="shared" si="0"/>
        <v>6.2546836439460948E-2</v>
      </c>
    </row>
    <row r="62" spans="2:46">
      <c r="B62" s="61">
        <v>3</v>
      </c>
      <c r="C62" s="62">
        <v>45182</v>
      </c>
      <c r="D62" s="61" t="s">
        <v>97</v>
      </c>
      <c r="E62" s="61" t="s">
        <v>98</v>
      </c>
      <c r="F62" s="61" t="s">
        <v>52</v>
      </c>
      <c r="G62" s="61">
        <v>0.25</v>
      </c>
      <c r="H62" s="61" t="s">
        <v>99</v>
      </c>
      <c r="I62" s="67">
        <v>12366020</v>
      </c>
      <c r="J62" s="62">
        <v>45007</v>
      </c>
      <c r="K62" s="62">
        <v>45191</v>
      </c>
      <c r="L62" s="62">
        <v>45182</v>
      </c>
      <c r="M62" s="61">
        <v>0</v>
      </c>
      <c r="N62" s="61">
        <v>4.8910000000000002E-2</v>
      </c>
      <c r="O62" s="61">
        <v>0.125</v>
      </c>
      <c r="P62" s="61"/>
      <c r="Q62" s="61">
        <v>175</v>
      </c>
      <c r="R62" s="61">
        <v>0.18443999999999999</v>
      </c>
      <c r="S62" s="61">
        <v>75.010000000000005</v>
      </c>
      <c r="T62" s="61">
        <v>116.5557</v>
      </c>
      <c r="U62" s="61"/>
      <c r="V62" s="61">
        <v>28.524460000000001</v>
      </c>
      <c r="W62" s="61">
        <v>1.28</v>
      </c>
      <c r="X62" s="61">
        <v>1.27</v>
      </c>
      <c r="Y62" s="61">
        <v>1.28</v>
      </c>
      <c r="Z62" s="61">
        <v>1.29</v>
      </c>
      <c r="AA62" s="61">
        <v>14413301770.6</v>
      </c>
      <c r="AB62" s="61">
        <v>242.05</v>
      </c>
      <c r="AC62" s="61">
        <v>45108</v>
      </c>
      <c r="AD62" s="61">
        <v>375.5188</v>
      </c>
      <c r="AE62" s="61">
        <v>45154</v>
      </c>
      <c r="AF62" s="61">
        <v>1.5509999999999999</v>
      </c>
      <c r="AG62" s="61"/>
      <c r="AH62" s="61"/>
      <c r="AI62" s="61">
        <v>3.35</v>
      </c>
      <c r="AJ62" s="61">
        <v>2.62</v>
      </c>
      <c r="AK62" s="61">
        <v>27.3</v>
      </c>
      <c r="AL62" s="61">
        <v>768.14</v>
      </c>
      <c r="AM62" s="61">
        <v>771.81</v>
      </c>
      <c r="AN62" s="61">
        <v>27.13</v>
      </c>
      <c r="AO62" s="61">
        <v>27.13</v>
      </c>
      <c r="AP62" s="61">
        <v>27.13</v>
      </c>
      <c r="AQ62" s="61">
        <v>27.14</v>
      </c>
      <c r="AR62" s="61" t="s">
        <v>183</v>
      </c>
      <c r="AS62" s="62"/>
      <c r="AT62" s="43">
        <f t="shared" si="0"/>
        <v>3.3501461443399327E-2</v>
      </c>
    </row>
    <row r="63" spans="2:46">
      <c r="B63" s="61">
        <v>3</v>
      </c>
      <c r="C63" s="62">
        <v>45182</v>
      </c>
      <c r="D63" s="61" t="s">
        <v>68</v>
      </c>
      <c r="E63" s="61" t="s">
        <v>69</v>
      </c>
      <c r="F63" s="61" t="s">
        <v>52</v>
      </c>
      <c r="G63" s="61">
        <v>0.75</v>
      </c>
      <c r="H63" s="61" t="s">
        <v>70</v>
      </c>
      <c r="I63" s="67">
        <v>14570332</v>
      </c>
      <c r="J63" s="62">
        <v>45007</v>
      </c>
      <c r="K63" s="62">
        <v>45191</v>
      </c>
      <c r="L63" s="62">
        <v>45182</v>
      </c>
      <c r="M63" s="61">
        <v>0</v>
      </c>
      <c r="N63" s="61">
        <v>4.8910000000000002E-2</v>
      </c>
      <c r="O63" s="61">
        <v>0.375</v>
      </c>
      <c r="P63" s="61"/>
      <c r="Q63" s="61">
        <v>175</v>
      </c>
      <c r="R63" s="61">
        <v>0.57672000000000001</v>
      </c>
      <c r="S63" s="61">
        <v>99.95</v>
      </c>
      <c r="T63" s="61">
        <v>162.1979</v>
      </c>
      <c r="U63" s="61"/>
      <c r="V63" s="61">
        <v>10.524459999999999</v>
      </c>
      <c r="W63" s="61">
        <v>0.7</v>
      </c>
      <c r="X63" s="61">
        <v>0.67</v>
      </c>
      <c r="Y63" s="61">
        <v>0.71</v>
      </c>
      <c r="Z63" s="61">
        <v>0.72</v>
      </c>
      <c r="AA63" s="61">
        <v>23632768372.5</v>
      </c>
      <c r="AB63" s="61">
        <v>232.22900000000001</v>
      </c>
      <c r="AC63" s="61">
        <v>45108</v>
      </c>
      <c r="AD63" s="61">
        <v>375.51900000000001</v>
      </c>
      <c r="AE63" s="61">
        <v>45154</v>
      </c>
      <c r="AF63" s="61">
        <v>1.617</v>
      </c>
      <c r="AG63" s="61"/>
      <c r="AH63" s="61"/>
      <c r="AI63" s="61">
        <v>5.49</v>
      </c>
      <c r="AJ63" s="61">
        <v>4.3</v>
      </c>
      <c r="AK63" s="61">
        <v>10.1</v>
      </c>
      <c r="AL63" s="61">
        <v>104.95</v>
      </c>
      <c r="AM63" s="61">
        <v>109.22</v>
      </c>
      <c r="AN63" s="61">
        <v>10.07</v>
      </c>
      <c r="AO63" s="61">
        <v>10.07</v>
      </c>
      <c r="AP63" s="61">
        <v>10.07</v>
      </c>
      <c r="AQ63" s="61">
        <v>10.07</v>
      </c>
      <c r="AR63" s="61" t="s">
        <v>183</v>
      </c>
      <c r="AS63" s="62"/>
      <c r="AT63" s="43">
        <f t="shared" si="0"/>
        <v>5.4930666895981979E-2</v>
      </c>
    </row>
    <row r="64" spans="2:46">
      <c r="B64" s="61">
        <v>3</v>
      </c>
      <c r="C64" s="62">
        <v>45182</v>
      </c>
      <c r="D64" s="61" t="s">
        <v>103</v>
      </c>
      <c r="E64" s="61" t="s">
        <v>104</v>
      </c>
      <c r="F64" s="61" t="s">
        <v>52</v>
      </c>
      <c r="G64" s="61">
        <v>0.125</v>
      </c>
      <c r="H64" s="61" t="s">
        <v>105</v>
      </c>
      <c r="I64" s="67">
        <v>7146605</v>
      </c>
      <c r="J64" s="62">
        <v>45068</v>
      </c>
      <c r="K64" s="62">
        <v>45252</v>
      </c>
      <c r="L64" s="62">
        <v>45243</v>
      </c>
      <c r="M64" s="61">
        <v>0</v>
      </c>
      <c r="N64" s="61">
        <v>0.38042999999999999</v>
      </c>
      <c r="O64" s="61">
        <v>6.25E-2</v>
      </c>
      <c r="P64" s="61"/>
      <c r="Q64" s="61">
        <v>114</v>
      </c>
      <c r="R64" s="61">
        <v>5.4899999999999997E-2</v>
      </c>
      <c r="S64" s="61">
        <v>69.900000000000006</v>
      </c>
      <c r="T64" s="61">
        <v>99.150700000000001</v>
      </c>
      <c r="U64" s="61"/>
      <c r="V64" s="61">
        <v>33.190219999999997</v>
      </c>
      <c r="W64" s="61">
        <v>1.21</v>
      </c>
      <c r="X64" s="61">
        <v>1.21</v>
      </c>
      <c r="Y64" s="61">
        <v>1.22</v>
      </c>
      <c r="Z64" s="61">
        <v>1.22</v>
      </c>
      <c r="AA64" s="61">
        <v>7085910925.6999998</v>
      </c>
      <c r="AB64" s="61">
        <v>264.88330000000002</v>
      </c>
      <c r="AC64" s="61">
        <v>45108</v>
      </c>
      <c r="AD64" s="61">
        <v>375.51979999999998</v>
      </c>
      <c r="AE64" s="61">
        <v>45154</v>
      </c>
      <c r="AF64" s="61">
        <v>1.4179999999999999</v>
      </c>
      <c r="AG64" s="61"/>
      <c r="AH64" s="61"/>
      <c r="AI64" s="61">
        <v>1.65</v>
      </c>
      <c r="AJ64" s="61">
        <v>1.29</v>
      </c>
      <c r="AK64" s="61">
        <v>32.33</v>
      </c>
      <c r="AL64" s="61">
        <v>1063.99</v>
      </c>
      <c r="AM64" s="61">
        <v>1067.08</v>
      </c>
      <c r="AN64" s="61">
        <v>32.130000000000003</v>
      </c>
      <c r="AO64" s="61">
        <v>32.130000000000003</v>
      </c>
      <c r="AP64" s="61">
        <v>32.130000000000003</v>
      </c>
      <c r="AQ64" s="61">
        <v>32.130000000000003</v>
      </c>
      <c r="AR64" s="61" t="s">
        <v>183</v>
      </c>
      <c r="AS64" s="62"/>
      <c r="AT64" s="43">
        <f t="shared" si="0"/>
        <v>1.6470089605209074E-2</v>
      </c>
    </row>
    <row r="65" spans="2:46">
      <c r="B65" s="61">
        <v>3</v>
      </c>
      <c r="C65" s="62">
        <v>45182</v>
      </c>
      <c r="D65" s="61" t="s">
        <v>109</v>
      </c>
      <c r="E65" s="61" t="s">
        <v>110</v>
      </c>
      <c r="F65" s="61" t="s">
        <v>52</v>
      </c>
      <c r="G65" s="61">
        <v>0.375</v>
      </c>
      <c r="H65" s="61" t="s">
        <v>111</v>
      </c>
      <c r="I65" s="67">
        <v>12479737</v>
      </c>
      <c r="J65" s="62">
        <v>45007</v>
      </c>
      <c r="K65" s="62">
        <v>45191</v>
      </c>
      <c r="L65" s="62">
        <v>45182</v>
      </c>
      <c r="M65" s="61">
        <v>0</v>
      </c>
      <c r="N65" s="61">
        <v>4.8910000000000002E-2</v>
      </c>
      <c r="O65" s="61">
        <v>0.1875</v>
      </c>
      <c r="P65" s="61"/>
      <c r="Q65" s="61">
        <v>175</v>
      </c>
      <c r="R65" s="61">
        <v>0.28395999999999999</v>
      </c>
      <c r="S65" s="61">
        <v>75.52</v>
      </c>
      <c r="T65" s="61">
        <v>120.53749999999999</v>
      </c>
      <c r="U65" s="61"/>
      <c r="V65" s="61">
        <v>38.524459999999998</v>
      </c>
      <c r="W65" s="61">
        <v>1.1499999999999999</v>
      </c>
      <c r="X65" s="61">
        <v>1.1399999999999999</v>
      </c>
      <c r="Y65" s="61">
        <v>1.1499999999999999</v>
      </c>
      <c r="Z65" s="61">
        <v>1.1599999999999999</v>
      </c>
      <c r="AA65" s="61">
        <v>15042760103.1</v>
      </c>
      <c r="AB65" s="61">
        <v>235.82900000000001</v>
      </c>
      <c r="AC65" s="61">
        <v>45108</v>
      </c>
      <c r="AD65" s="61">
        <v>375.52</v>
      </c>
      <c r="AE65" s="61">
        <v>45154</v>
      </c>
      <c r="AF65" s="61">
        <v>1.5920000000000001</v>
      </c>
      <c r="AG65" s="61"/>
      <c r="AH65" s="61"/>
      <c r="AI65" s="61">
        <v>3.5</v>
      </c>
      <c r="AJ65" s="61">
        <v>2.73</v>
      </c>
      <c r="AK65" s="61">
        <v>35.31</v>
      </c>
      <c r="AL65" s="61">
        <v>1322.25</v>
      </c>
      <c r="AM65" s="61">
        <v>1324.55</v>
      </c>
      <c r="AN65" s="61">
        <v>35.1</v>
      </c>
      <c r="AO65" s="61">
        <v>35.11</v>
      </c>
      <c r="AP65" s="61">
        <v>35.11</v>
      </c>
      <c r="AQ65" s="61">
        <v>35.11</v>
      </c>
      <c r="AR65" s="61" t="s">
        <v>183</v>
      </c>
      <c r="AS65" s="62"/>
      <c r="AT65" s="43">
        <f t="shared" si="0"/>
        <v>3.4964538703010285E-2</v>
      </c>
    </row>
    <row r="66" spans="2:46">
      <c r="B66" s="61">
        <v>3</v>
      </c>
      <c r="C66" s="62">
        <v>45182</v>
      </c>
      <c r="D66" s="61" t="s">
        <v>73</v>
      </c>
      <c r="E66" s="61" t="s">
        <v>74</v>
      </c>
      <c r="F66" s="61" t="s">
        <v>52</v>
      </c>
      <c r="G66" s="61">
        <v>0.125</v>
      </c>
      <c r="H66" s="61" t="s">
        <v>75</v>
      </c>
      <c r="I66" s="67">
        <v>13904709</v>
      </c>
      <c r="J66" s="62">
        <v>45068</v>
      </c>
      <c r="K66" s="62">
        <v>45252</v>
      </c>
      <c r="L66" s="62">
        <v>45243</v>
      </c>
      <c r="M66" s="61">
        <v>0</v>
      </c>
      <c r="N66" s="61">
        <v>0.38042999999999999</v>
      </c>
      <c r="O66" s="61">
        <v>6.25E-2</v>
      </c>
      <c r="P66" s="61"/>
      <c r="Q66" s="61">
        <v>114</v>
      </c>
      <c r="R66" s="61">
        <v>5.5919999999999997E-2</v>
      </c>
      <c r="S66" s="61">
        <v>90.54</v>
      </c>
      <c r="T66" s="61">
        <v>130.81379999999999</v>
      </c>
      <c r="U66" s="61"/>
      <c r="V66" s="61">
        <v>13.19022</v>
      </c>
      <c r="W66" s="61">
        <v>0.84</v>
      </c>
      <c r="X66" s="61">
        <v>0.82</v>
      </c>
      <c r="Y66" s="61">
        <v>0.85</v>
      </c>
      <c r="Z66" s="61">
        <v>0.86</v>
      </c>
      <c r="AA66" s="61">
        <v>18189277040.799999</v>
      </c>
      <c r="AB66" s="61">
        <v>260.01940000000002</v>
      </c>
      <c r="AC66" s="61">
        <v>45108</v>
      </c>
      <c r="AD66" s="61">
        <v>375.51990000000001</v>
      </c>
      <c r="AE66" s="61">
        <v>45154</v>
      </c>
      <c r="AF66" s="61">
        <v>1.444</v>
      </c>
      <c r="AG66" s="61"/>
      <c r="AH66" s="61"/>
      <c r="AI66" s="61">
        <v>4.2300000000000004</v>
      </c>
      <c r="AJ66" s="61">
        <v>3.31</v>
      </c>
      <c r="AK66" s="61">
        <v>13.07</v>
      </c>
      <c r="AL66" s="61">
        <v>171.95</v>
      </c>
      <c r="AM66" s="61">
        <v>176.96</v>
      </c>
      <c r="AN66" s="61">
        <v>13.02</v>
      </c>
      <c r="AO66" s="61">
        <v>13.02</v>
      </c>
      <c r="AP66" s="61">
        <v>13.02</v>
      </c>
      <c r="AQ66" s="61">
        <v>13.02</v>
      </c>
      <c r="AR66" s="61" t="s">
        <v>183</v>
      </c>
      <c r="AS66" s="62"/>
      <c r="AT66" s="43">
        <f t="shared" si="0"/>
        <v>4.2278124274664583E-2</v>
      </c>
    </row>
    <row r="67" spans="2:46">
      <c r="B67" s="61">
        <v>3</v>
      </c>
      <c r="C67" s="62">
        <v>45182</v>
      </c>
      <c r="D67" s="61" t="s">
        <v>82</v>
      </c>
      <c r="E67" s="61" t="s">
        <v>83</v>
      </c>
      <c r="F67" s="61" t="s">
        <v>52</v>
      </c>
      <c r="G67" s="61">
        <v>0.625</v>
      </c>
      <c r="H67" s="61" t="s">
        <v>84</v>
      </c>
      <c r="I67" s="67">
        <v>12559257</v>
      </c>
      <c r="J67" s="62">
        <v>45068</v>
      </c>
      <c r="K67" s="62">
        <v>45252</v>
      </c>
      <c r="L67" s="62">
        <v>45243</v>
      </c>
      <c r="M67" s="61">
        <v>0</v>
      </c>
      <c r="N67" s="61">
        <v>0.38042999999999999</v>
      </c>
      <c r="O67" s="61">
        <v>0.3125</v>
      </c>
      <c r="P67" s="61"/>
      <c r="Q67" s="61">
        <v>114</v>
      </c>
      <c r="R67" s="61">
        <v>0.3422</v>
      </c>
      <c r="S67" s="61">
        <v>90.59</v>
      </c>
      <c r="T67" s="61">
        <v>160.4555</v>
      </c>
      <c r="U67" s="61"/>
      <c r="V67" s="61">
        <v>19.19022</v>
      </c>
      <c r="W67" s="61">
        <v>1.1399999999999999</v>
      </c>
      <c r="X67" s="61">
        <v>1.1299999999999999</v>
      </c>
      <c r="Y67" s="61">
        <v>1.1499999999999999</v>
      </c>
      <c r="Z67" s="61">
        <v>1.1499999999999999</v>
      </c>
      <c r="AA67" s="61">
        <v>20152018464.799999</v>
      </c>
      <c r="AB67" s="61">
        <v>212.46449999999999</v>
      </c>
      <c r="AC67" s="61">
        <v>45108</v>
      </c>
      <c r="AD67" s="61">
        <v>375.5204</v>
      </c>
      <c r="AE67" s="61">
        <v>45154</v>
      </c>
      <c r="AF67" s="61">
        <v>1.7669999999999999</v>
      </c>
      <c r="AG67" s="61"/>
      <c r="AH67" s="61"/>
      <c r="AI67" s="61">
        <v>4.68</v>
      </c>
      <c r="AJ67" s="61">
        <v>3.66</v>
      </c>
      <c r="AK67" s="61">
        <v>18.010000000000002</v>
      </c>
      <c r="AL67" s="61">
        <v>338.32</v>
      </c>
      <c r="AM67" s="61">
        <v>343.35</v>
      </c>
      <c r="AN67" s="61">
        <v>17.899999999999999</v>
      </c>
      <c r="AO67" s="61">
        <v>17.91</v>
      </c>
      <c r="AP67" s="61">
        <v>17.91</v>
      </c>
      <c r="AQ67" s="61">
        <v>17.91</v>
      </c>
      <c r="AR67" s="61" t="s">
        <v>183</v>
      </c>
      <c r="AS67" s="62"/>
      <c r="AT67" s="43">
        <f t="shared" si="0"/>
        <v>4.6840209158894509E-2</v>
      </c>
    </row>
    <row r="68" spans="2:46">
      <c r="B68" s="61">
        <v>3</v>
      </c>
      <c r="C68" s="62">
        <v>45182</v>
      </c>
      <c r="D68" s="61" t="s">
        <v>206</v>
      </c>
      <c r="E68" s="61" t="s">
        <v>207</v>
      </c>
      <c r="F68" s="61" t="s">
        <v>52</v>
      </c>
      <c r="G68" s="61">
        <v>0.125</v>
      </c>
      <c r="H68" s="61" t="s">
        <v>208</v>
      </c>
      <c r="I68" s="67">
        <v>9430074</v>
      </c>
      <c r="J68" s="62">
        <v>45007</v>
      </c>
      <c r="K68" s="62">
        <v>45191</v>
      </c>
      <c r="L68" s="62">
        <v>45182</v>
      </c>
      <c r="M68" s="61">
        <v>0</v>
      </c>
      <c r="N68" s="61">
        <v>4.8910000000000002E-2</v>
      </c>
      <c r="O68" s="61">
        <v>6.25E-2</v>
      </c>
      <c r="P68" s="61"/>
      <c r="Q68" s="61">
        <v>175</v>
      </c>
      <c r="R68" s="61">
        <v>7.5230000000000005E-2</v>
      </c>
      <c r="S68" s="61">
        <v>86.32</v>
      </c>
      <c r="T68" s="61">
        <v>109.3175</v>
      </c>
      <c r="U68" s="61"/>
      <c r="V68" s="61">
        <v>15.524459999999999</v>
      </c>
      <c r="W68" s="61">
        <v>1.05</v>
      </c>
      <c r="X68" s="61">
        <v>1.03</v>
      </c>
      <c r="Y68" s="61">
        <v>1.05</v>
      </c>
      <c r="Z68" s="61">
        <v>1.06</v>
      </c>
      <c r="AA68" s="61">
        <v>10308721522.6</v>
      </c>
      <c r="AB68" s="61">
        <v>296.72579999999999</v>
      </c>
      <c r="AC68" s="61">
        <v>45108</v>
      </c>
      <c r="AD68" s="61">
        <v>375.5213</v>
      </c>
      <c r="AE68" s="61">
        <v>45154</v>
      </c>
      <c r="AF68" s="61">
        <v>1.266</v>
      </c>
      <c r="AG68" s="61"/>
      <c r="AH68" s="61"/>
      <c r="AI68" s="61">
        <v>2.4</v>
      </c>
      <c r="AJ68" s="61">
        <v>1.87</v>
      </c>
      <c r="AK68" s="61">
        <v>15.35</v>
      </c>
      <c r="AL68" s="61">
        <v>237.55</v>
      </c>
      <c r="AM68" s="61">
        <v>242.64</v>
      </c>
      <c r="AN68" s="61">
        <v>15.27</v>
      </c>
      <c r="AO68" s="61">
        <v>15.27</v>
      </c>
      <c r="AP68" s="61">
        <v>15.28</v>
      </c>
      <c r="AQ68" s="61">
        <v>15.28</v>
      </c>
      <c r="AR68" s="61" t="s">
        <v>183</v>
      </c>
      <c r="AS68" s="62"/>
      <c r="AT68" s="43">
        <f t="shared" si="0"/>
        <v>2.3961007832679834E-2</v>
      </c>
    </row>
    <row r="69" spans="2:46">
      <c r="B69" s="61">
        <v>3</v>
      </c>
      <c r="C69" s="62">
        <v>45182</v>
      </c>
      <c r="D69" s="61" t="s">
        <v>209</v>
      </c>
      <c r="E69" s="61" t="s">
        <v>210</v>
      </c>
      <c r="F69" s="61" t="s">
        <v>52</v>
      </c>
      <c r="G69" s="61">
        <v>0.625</v>
      </c>
      <c r="H69" s="61" t="s">
        <v>211</v>
      </c>
      <c r="I69" s="67">
        <v>8000000</v>
      </c>
      <c r="J69" s="62">
        <v>45043</v>
      </c>
      <c r="K69" s="62">
        <v>45191</v>
      </c>
      <c r="L69" s="62">
        <v>45182</v>
      </c>
      <c r="M69" s="61">
        <v>0</v>
      </c>
      <c r="N69" s="61">
        <v>4.8910000000000002E-2</v>
      </c>
      <c r="O69" s="61">
        <v>0.3125</v>
      </c>
      <c r="P69" s="61"/>
      <c r="Q69" s="61">
        <v>139</v>
      </c>
      <c r="R69" s="61">
        <v>0.24359</v>
      </c>
      <c r="S69" s="61">
        <v>87.45</v>
      </c>
      <c r="T69" s="61">
        <v>90.476200000000006</v>
      </c>
      <c r="U69" s="61"/>
      <c r="V69" s="61">
        <v>21.524460000000001</v>
      </c>
      <c r="W69" s="61">
        <v>1.26</v>
      </c>
      <c r="X69" s="61">
        <v>1.25</v>
      </c>
      <c r="Y69" s="61">
        <v>1.27</v>
      </c>
      <c r="Z69" s="61">
        <v>1.28</v>
      </c>
      <c r="AA69" s="61">
        <v>7238099537.8999996</v>
      </c>
      <c r="AB69" s="61">
        <v>363.94</v>
      </c>
      <c r="AC69" s="61">
        <v>45108</v>
      </c>
      <c r="AD69" s="61">
        <v>375.5206</v>
      </c>
      <c r="AE69" s="61">
        <v>45154</v>
      </c>
      <c r="AF69" s="61">
        <v>1.032</v>
      </c>
      <c r="AG69" s="61"/>
      <c r="AH69" s="61"/>
      <c r="AI69" s="61">
        <v>1.68</v>
      </c>
      <c r="AJ69" s="61">
        <v>1.32</v>
      </c>
      <c r="AK69" s="61">
        <v>20</v>
      </c>
      <c r="AL69" s="61">
        <v>420.18</v>
      </c>
      <c r="AM69" s="61">
        <v>424.74</v>
      </c>
      <c r="AN69" s="61">
        <v>19.87</v>
      </c>
      <c r="AO69" s="61">
        <v>19.88</v>
      </c>
      <c r="AP69" s="61">
        <v>19.88</v>
      </c>
      <c r="AQ69" s="61">
        <v>19.88</v>
      </c>
      <c r="AR69" s="61" t="s">
        <v>183</v>
      </c>
      <c r="AS69" s="62"/>
      <c r="AT69" s="43">
        <f t="shared" si="0"/>
        <v>1.68238281867562E-2</v>
      </c>
    </row>
    <row r="70" spans="2:46">
      <c r="B70" s="61">
        <v>3</v>
      </c>
      <c r="C70" s="62">
        <v>45182</v>
      </c>
      <c r="D70" s="61" t="s">
        <v>60</v>
      </c>
      <c r="E70" s="61" t="s">
        <v>61</v>
      </c>
      <c r="F70" s="61" t="s">
        <v>52</v>
      </c>
      <c r="G70" s="61">
        <v>0.125</v>
      </c>
      <c r="H70" s="61" t="s">
        <v>62</v>
      </c>
      <c r="I70" s="67">
        <v>15458789</v>
      </c>
      <c r="J70" s="62">
        <v>45007</v>
      </c>
      <c r="K70" s="62">
        <v>45191</v>
      </c>
      <c r="L70" s="62">
        <v>45182</v>
      </c>
      <c r="M70" s="61">
        <v>0</v>
      </c>
      <c r="N70" s="61">
        <v>4.8910000000000002E-2</v>
      </c>
      <c r="O70" s="61">
        <v>6.25E-2</v>
      </c>
      <c r="P70" s="61"/>
      <c r="Q70" s="61">
        <v>175</v>
      </c>
      <c r="R70" s="61">
        <v>9.4020000000000006E-2</v>
      </c>
      <c r="S70" s="61">
        <v>96.945999999999998</v>
      </c>
      <c r="T70" s="61">
        <v>153.4306</v>
      </c>
      <c r="U70" s="61"/>
      <c r="V70" s="61">
        <v>5.5244600000000004</v>
      </c>
      <c r="W70" s="61">
        <v>0.57999999999999996</v>
      </c>
      <c r="X70" s="61">
        <v>0.54</v>
      </c>
      <c r="Y70" s="61">
        <v>0.6</v>
      </c>
      <c r="Z70" s="61">
        <v>0.63</v>
      </c>
      <c r="AA70" s="61">
        <v>23718512549.700001</v>
      </c>
      <c r="AB70" s="61">
        <v>237.42</v>
      </c>
      <c r="AC70" s="61">
        <v>45108</v>
      </c>
      <c r="AD70" s="61">
        <v>375.52010000000001</v>
      </c>
      <c r="AE70" s="61">
        <v>45154</v>
      </c>
      <c r="AF70" s="61">
        <v>1.5820000000000001</v>
      </c>
      <c r="AG70" s="61"/>
      <c r="AH70" s="61"/>
      <c r="AI70" s="61">
        <v>5.51</v>
      </c>
      <c r="AJ70" s="61">
        <v>4.3099999999999996</v>
      </c>
      <c r="AK70" s="61">
        <v>5.5</v>
      </c>
      <c r="AL70" s="61">
        <v>30.37</v>
      </c>
      <c r="AM70" s="61">
        <v>32.909999999999997</v>
      </c>
      <c r="AN70" s="61">
        <v>5.49</v>
      </c>
      <c r="AO70" s="61">
        <v>5.49</v>
      </c>
      <c r="AP70" s="61">
        <v>5.49</v>
      </c>
      <c r="AQ70" s="61">
        <v>5.49</v>
      </c>
      <c r="AR70" s="61" t="s">
        <v>183</v>
      </c>
      <c r="AS70" s="62"/>
      <c r="AT70" s="43">
        <f t="shared" si="0"/>
        <v>5.512996580002083E-2</v>
      </c>
    </row>
    <row r="71" spans="2:46">
      <c r="B71" s="61">
        <v>3</v>
      </c>
      <c r="C71" s="62">
        <v>45182</v>
      </c>
      <c r="D71" s="61" t="s">
        <v>85</v>
      </c>
      <c r="E71" s="61" t="s">
        <v>86</v>
      </c>
      <c r="F71" s="61" t="s">
        <v>52</v>
      </c>
      <c r="G71" s="61">
        <v>0.125</v>
      </c>
      <c r="H71" s="61" t="s">
        <v>87</v>
      </c>
      <c r="I71" s="67">
        <v>15725522</v>
      </c>
      <c r="J71" s="62">
        <v>45007</v>
      </c>
      <c r="K71" s="62">
        <v>45191</v>
      </c>
      <c r="L71" s="62">
        <v>45182</v>
      </c>
      <c r="M71" s="61">
        <v>0</v>
      </c>
      <c r="N71" s="61">
        <v>4.8910000000000002E-2</v>
      </c>
      <c r="O71" s="61">
        <v>6.25E-2</v>
      </c>
      <c r="P71" s="61"/>
      <c r="Q71" s="61">
        <v>175</v>
      </c>
      <c r="R71" s="61">
        <v>9.2079999999999995E-2</v>
      </c>
      <c r="S71" s="61">
        <v>79.459999999999994</v>
      </c>
      <c r="T71" s="61">
        <v>123.178</v>
      </c>
      <c r="U71" s="61"/>
      <c r="V71" s="61">
        <v>20.524460000000001</v>
      </c>
      <c r="W71" s="61">
        <v>1.23</v>
      </c>
      <c r="X71" s="61">
        <v>1.22</v>
      </c>
      <c r="Y71" s="61">
        <v>1.24</v>
      </c>
      <c r="Z71" s="61">
        <v>1.25</v>
      </c>
      <c r="AA71" s="61">
        <v>19370383911.799999</v>
      </c>
      <c r="AB71" s="61">
        <v>242.42259999999999</v>
      </c>
      <c r="AC71" s="61">
        <v>45108</v>
      </c>
      <c r="AD71" s="61">
        <v>375.51979999999998</v>
      </c>
      <c r="AE71" s="61">
        <v>45154</v>
      </c>
      <c r="AF71" s="61">
        <v>1.5489999999999999</v>
      </c>
      <c r="AG71" s="61"/>
      <c r="AH71" s="61"/>
      <c r="AI71" s="61">
        <v>4.5</v>
      </c>
      <c r="AJ71" s="61">
        <v>3.52</v>
      </c>
      <c r="AK71" s="61">
        <v>20.21</v>
      </c>
      <c r="AL71" s="61">
        <v>412.88</v>
      </c>
      <c r="AM71" s="61">
        <v>417.77</v>
      </c>
      <c r="AN71" s="61">
        <v>20.09</v>
      </c>
      <c r="AO71" s="61">
        <v>20.09</v>
      </c>
      <c r="AP71" s="61">
        <v>20.09</v>
      </c>
      <c r="AQ71" s="61">
        <v>20.09</v>
      </c>
      <c r="AR71" s="61" t="s">
        <v>183</v>
      </c>
      <c r="AS71" s="62"/>
      <c r="AT71" s="43">
        <f t="shared" ref="AT71:AT134" si="1">IF(E71="","",AA71/SUMIF($B$6:$B$197,B71,$AA$6:$AA$197))</f>
        <v>4.5023422120301332E-2</v>
      </c>
    </row>
    <row r="72" spans="2:46">
      <c r="B72" s="61">
        <v>4</v>
      </c>
      <c r="C72" s="62">
        <v>45182</v>
      </c>
      <c r="D72" s="61" t="s">
        <v>188</v>
      </c>
      <c r="E72" s="61" t="s">
        <v>189</v>
      </c>
      <c r="F72" s="61" t="s">
        <v>52</v>
      </c>
      <c r="G72" s="61">
        <v>0.75</v>
      </c>
      <c r="H72" s="61" t="s">
        <v>190</v>
      </c>
      <c r="I72" s="67">
        <v>3530375</v>
      </c>
      <c r="J72" s="62">
        <v>45105</v>
      </c>
      <c r="K72" s="62">
        <v>45252</v>
      </c>
      <c r="L72" s="62">
        <v>45243</v>
      </c>
      <c r="M72" s="61">
        <v>0</v>
      </c>
      <c r="N72" s="61">
        <v>0.38042999999999999</v>
      </c>
      <c r="O72" s="61">
        <v>0.375</v>
      </c>
      <c r="P72" s="61"/>
      <c r="Q72" s="61">
        <v>77</v>
      </c>
      <c r="R72" s="61">
        <v>0.15831000000000001</v>
      </c>
      <c r="S72" s="61">
        <v>100.84</v>
      </c>
      <c r="T72" s="61">
        <v>101.8867</v>
      </c>
      <c r="U72" s="61"/>
      <c r="V72" s="61">
        <v>10.19022</v>
      </c>
      <c r="W72" s="61">
        <v>0.6</v>
      </c>
      <c r="X72" s="61">
        <v>0.57999999999999996</v>
      </c>
      <c r="Y72" s="61">
        <v>0.61</v>
      </c>
      <c r="Z72" s="61">
        <v>0.63</v>
      </c>
      <c r="AA72" s="61">
        <v>3596983019.1999998</v>
      </c>
      <c r="AB72" s="61">
        <v>372.24</v>
      </c>
      <c r="AC72" s="61">
        <v>45108</v>
      </c>
      <c r="AD72" s="61">
        <v>375.51940000000002</v>
      </c>
      <c r="AE72" s="61">
        <v>45154</v>
      </c>
      <c r="AF72" s="61">
        <v>1.0089999999999999</v>
      </c>
      <c r="AG72" s="61"/>
      <c r="AH72" s="61"/>
      <c r="AI72" s="61">
        <v>2.0699999999999998</v>
      </c>
      <c r="AJ72" s="61">
        <v>0.65</v>
      </c>
      <c r="AK72" s="61">
        <v>9.82</v>
      </c>
      <c r="AL72" s="61">
        <v>98.78</v>
      </c>
      <c r="AM72" s="61">
        <v>103.04</v>
      </c>
      <c r="AN72" s="61">
        <v>9.7899999999999991</v>
      </c>
      <c r="AO72" s="61">
        <v>9.7899999999999991</v>
      </c>
      <c r="AP72" s="61">
        <v>9.7899999999999991</v>
      </c>
      <c r="AQ72" s="61">
        <v>9.7899999999999991</v>
      </c>
      <c r="AR72" s="61" t="s">
        <v>183</v>
      </c>
      <c r="AS72" s="62"/>
      <c r="AT72" s="43">
        <f t="shared" si="1"/>
        <v>2.0735943226376678E-2</v>
      </c>
    </row>
    <row r="73" spans="2:46">
      <c r="B73" s="61">
        <v>4</v>
      </c>
      <c r="C73" s="62">
        <v>45182</v>
      </c>
      <c r="D73" s="61" t="s">
        <v>184</v>
      </c>
      <c r="E73" s="61" t="s">
        <v>185</v>
      </c>
      <c r="F73" s="61" t="s">
        <v>52</v>
      </c>
      <c r="G73" s="61">
        <v>0.125</v>
      </c>
      <c r="H73" s="61" t="s">
        <v>186</v>
      </c>
      <c r="I73" s="67">
        <v>11504038</v>
      </c>
      <c r="J73" s="62">
        <v>45148</v>
      </c>
      <c r="K73" s="62">
        <v>45332</v>
      </c>
      <c r="L73" s="62">
        <v>45323</v>
      </c>
      <c r="M73" s="61">
        <v>0</v>
      </c>
      <c r="N73" s="61">
        <v>0.81521999999999994</v>
      </c>
      <c r="O73" s="61">
        <v>6.25E-2</v>
      </c>
      <c r="P73" s="61"/>
      <c r="Q73" s="61">
        <v>34</v>
      </c>
      <c r="R73" s="61">
        <v>1.477E-2</v>
      </c>
      <c r="S73" s="61">
        <v>96.908000000000001</v>
      </c>
      <c r="T73" s="61">
        <v>123.9611</v>
      </c>
      <c r="U73" s="61"/>
      <c r="V73" s="61">
        <v>7.90761</v>
      </c>
      <c r="W73" s="61">
        <v>0.45</v>
      </c>
      <c r="X73" s="61">
        <v>0.42</v>
      </c>
      <c r="Y73" s="61">
        <v>0.46</v>
      </c>
      <c r="Z73" s="61">
        <v>0.48</v>
      </c>
      <c r="AA73" s="61">
        <v>14260528857.299999</v>
      </c>
      <c r="AB73" s="61">
        <v>293.60320000000002</v>
      </c>
      <c r="AC73" s="61">
        <v>45108</v>
      </c>
      <c r="AD73" s="61">
        <v>375.5215</v>
      </c>
      <c r="AE73" s="61">
        <v>45154</v>
      </c>
      <c r="AF73" s="61">
        <v>1.2789999999999999</v>
      </c>
      <c r="AG73" s="61"/>
      <c r="AH73" s="61"/>
      <c r="AI73" s="61">
        <v>8.2200000000000006</v>
      </c>
      <c r="AJ73" s="61">
        <v>2.59</v>
      </c>
      <c r="AK73" s="61">
        <v>7.87</v>
      </c>
      <c r="AL73" s="61">
        <v>62.13</v>
      </c>
      <c r="AM73" s="61">
        <v>65.739999999999995</v>
      </c>
      <c r="AN73" s="61">
        <v>7.85</v>
      </c>
      <c r="AO73" s="61">
        <v>7.85</v>
      </c>
      <c r="AP73" s="61">
        <v>7.85</v>
      </c>
      <c r="AQ73" s="61">
        <v>7.85</v>
      </c>
      <c r="AR73" s="61" t="s">
        <v>183</v>
      </c>
      <c r="AS73" s="62"/>
      <c r="AT73" s="43">
        <f t="shared" si="1"/>
        <v>8.2209316859340228E-2</v>
      </c>
    </row>
    <row r="74" spans="2:46">
      <c r="B74" s="61">
        <v>4</v>
      </c>
      <c r="C74" s="62">
        <v>45182</v>
      </c>
      <c r="D74" s="61" t="s">
        <v>187</v>
      </c>
      <c r="E74" s="61" t="s">
        <v>63</v>
      </c>
      <c r="F74" s="61" t="s">
        <v>53</v>
      </c>
      <c r="G74" s="61">
        <v>4.125</v>
      </c>
      <c r="H74" s="61" t="s">
        <v>64</v>
      </c>
      <c r="I74" s="67">
        <v>4841239</v>
      </c>
      <c r="J74" s="62">
        <v>45129</v>
      </c>
      <c r="K74" s="62">
        <v>45313</v>
      </c>
      <c r="L74" s="62">
        <v>45302</v>
      </c>
      <c r="M74" s="61">
        <v>0</v>
      </c>
      <c r="N74" s="61">
        <v>0.71196000000000004</v>
      </c>
      <c r="O74" s="61">
        <v>2.0625</v>
      </c>
      <c r="P74" s="61">
        <v>5.7294999999999998</v>
      </c>
      <c r="Q74" s="61">
        <v>53</v>
      </c>
      <c r="R74" s="61">
        <v>1.65035</v>
      </c>
      <c r="S74" s="61">
        <v>337.10500000000002</v>
      </c>
      <c r="T74" s="61">
        <v>338.75529999999998</v>
      </c>
      <c r="U74" s="61">
        <v>278.63010000000003</v>
      </c>
      <c r="V74" s="61">
        <v>6.8559799999999997</v>
      </c>
      <c r="W74" s="61">
        <v>0.44</v>
      </c>
      <c r="X74" s="61">
        <v>0.05</v>
      </c>
      <c r="Y74" s="61">
        <v>0.61</v>
      </c>
      <c r="Z74" s="61">
        <v>0.86</v>
      </c>
      <c r="AA74" s="61">
        <v>16399955882</v>
      </c>
      <c r="AB74" s="61">
        <v>135.1</v>
      </c>
      <c r="AC74" s="61">
        <v>45108</v>
      </c>
      <c r="AD74" s="61">
        <v>374.2</v>
      </c>
      <c r="AE74" s="61">
        <v>45154</v>
      </c>
      <c r="AF74" s="61">
        <v>2.77</v>
      </c>
      <c r="AG74" s="61">
        <v>0.33333000000000002</v>
      </c>
      <c r="AH74" s="61">
        <v>375.3</v>
      </c>
      <c r="AI74" s="61">
        <v>9.4499999999999993</v>
      </c>
      <c r="AJ74" s="61">
        <v>2.98</v>
      </c>
      <c r="AK74" s="61">
        <v>6.11</v>
      </c>
      <c r="AL74" s="61">
        <v>40.18</v>
      </c>
      <c r="AM74" s="61">
        <v>43.05</v>
      </c>
      <c r="AN74" s="61">
        <v>6.08</v>
      </c>
      <c r="AO74" s="61">
        <v>6.09</v>
      </c>
      <c r="AP74" s="61">
        <v>6.1</v>
      </c>
      <c r="AQ74" s="61">
        <v>6.12</v>
      </c>
      <c r="AR74" s="61" t="s">
        <v>183</v>
      </c>
      <c r="AS74" s="62"/>
      <c r="AT74" s="43">
        <f t="shared" si="1"/>
        <v>9.4542718792113858E-2</v>
      </c>
    </row>
    <row r="75" spans="2:46">
      <c r="B75" s="61">
        <v>4</v>
      </c>
      <c r="C75" s="62">
        <v>45182</v>
      </c>
      <c r="D75" s="61">
        <v>3179082</v>
      </c>
      <c r="E75" s="61" t="s">
        <v>71</v>
      </c>
      <c r="F75" s="61" t="s">
        <v>53</v>
      </c>
      <c r="G75" s="61">
        <v>2</v>
      </c>
      <c r="H75" s="61" t="s">
        <v>72</v>
      </c>
      <c r="I75" s="67">
        <v>9083989</v>
      </c>
      <c r="J75" s="62">
        <v>45133</v>
      </c>
      <c r="K75" s="62">
        <v>45317</v>
      </c>
      <c r="L75" s="62">
        <v>45308</v>
      </c>
      <c r="M75" s="61">
        <v>0</v>
      </c>
      <c r="N75" s="61">
        <v>0.73370000000000002</v>
      </c>
      <c r="O75" s="61">
        <v>1</v>
      </c>
      <c r="P75" s="61">
        <v>2.1619000000000002</v>
      </c>
      <c r="Q75" s="61">
        <v>49</v>
      </c>
      <c r="R75" s="61">
        <v>0.57571000000000006</v>
      </c>
      <c r="S75" s="61">
        <v>240.13</v>
      </c>
      <c r="T75" s="61">
        <v>240.70570000000001</v>
      </c>
      <c r="U75" s="61">
        <v>216.13120000000001</v>
      </c>
      <c r="V75" s="61">
        <v>11.366849999999999</v>
      </c>
      <c r="W75" s="61">
        <v>0.69</v>
      </c>
      <c r="X75" s="61">
        <v>0.45</v>
      </c>
      <c r="Y75" s="61">
        <v>0.79</v>
      </c>
      <c r="Z75" s="61">
        <v>0.94</v>
      </c>
      <c r="AA75" s="61">
        <v>21865680610.799999</v>
      </c>
      <c r="AB75" s="61">
        <v>173.6</v>
      </c>
      <c r="AC75" s="61">
        <v>45108</v>
      </c>
      <c r="AD75" s="61">
        <v>374.2</v>
      </c>
      <c r="AE75" s="61">
        <v>45154</v>
      </c>
      <c r="AF75" s="61">
        <v>2.1560000000000001</v>
      </c>
      <c r="AG75" s="61">
        <v>0.33333000000000002</v>
      </c>
      <c r="AH75" s="61">
        <v>375.3</v>
      </c>
      <c r="AI75" s="61">
        <v>12.61</v>
      </c>
      <c r="AJ75" s="61">
        <v>3.98</v>
      </c>
      <c r="AK75" s="61">
        <v>10.29</v>
      </c>
      <c r="AL75" s="61">
        <v>112.87</v>
      </c>
      <c r="AM75" s="61">
        <v>117.21</v>
      </c>
      <c r="AN75" s="61">
        <v>10.23</v>
      </c>
      <c r="AO75" s="61">
        <v>10.24</v>
      </c>
      <c r="AP75" s="61">
        <v>10.26</v>
      </c>
      <c r="AQ75" s="61">
        <v>10.28</v>
      </c>
      <c r="AR75" s="61" t="s">
        <v>183</v>
      </c>
      <c r="AS75" s="62"/>
      <c r="AT75" s="43">
        <f t="shared" si="1"/>
        <v>0.12605161306890891</v>
      </c>
    </row>
    <row r="76" spans="2:46">
      <c r="B76" s="61">
        <v>4</v>
      </c>
      <c r="C76" s="62">
        <v>45182</v>
      </c>
      <c r="D76" s="61" t="s">
        <v>76</v>
      </c>
      <c r="E76" s="61" t="s">
        <v>77</v>
      </c>
      <c r="F76" s="61" t="s">
        <v>52</v>
      </c>
      <c r="G76" s="61">
        <v>1.125</v>
      </c>
      <c r="H76" s="61" t="s">
        <v>78</v>
      </c>
      <c r="I76" s="67">
        <v>13065680</v>
      </c>
      <c r="J76" s="62">
        <v>45068</v>
      </c>
      <c r="K76" s="62">
        <v>45252</v>
      </c>
      <c r="L76" s="62">
        <v>45243</v>
      </c>
      <c r="M76" s="61">
        <v>0</v>
      </c>
      <c r="N76" s="61">
        <v>0.38042999999999999</v>
      </c>
      <c r="O76" s="61">
        <v>0.5625</v>
      </c>
      <c r="P76" s="61"/>
      <c r="Q76" s="61">
        <v>114</v>
      </c>
      <c r="R76" s="61">
        <v>0.64710000000000001</v>
      </c>
      <c r="S76" s="61">
        <v>102.26</v>
      </c>
      <c r="T76" s="61">
        <v>190.5214</v>
      </c>
      <c r="U76" s="61"/>
      <c r="V76" s="61">
        <v>14.19022</v>
      </c>
      <c r="W76" s="61">
        <v>0.91</v>
      </c>
      <c r="X76" s="61">
        <v>0.89</v>
      </c>
      <c r="Y76" s="61">
        <v>0.92</v>
      </c>
      <c r="Z76" s="61">
        <v>0.93</v>
      </c>
      <c r="AA76" s="61">
        <v>24892919162.299999</v>
      </c>
      <c r="AB76" s="61">
        <v>202.24289999999999</v>
      </c>
      <c r="AC76" s="61">
        <v>45108</v>
      </c>
      <c r="AD76" s="61">
        <v>375.52050000000003</v>
      </c>
      <c r="AE76" s="61">
        <v>45154</v>
      </c>
      <c r="AF76" s="61">
        <v>1.857</v>
      </c>
      <c r="AG76" s="61"/>
      <c r="AH76" s="61"/>
      <c r="AI76" s="61">
        <v>14.35</v>
      </c>
      <c r="AJ76" s="61">
        <v>4.53</v>
      </c>
      <c r="AK76" s="61">
        <v>13.13</v>
      </c>
      <c r="AL76" s="61">
        <v>181.41</v>
      </c>
      <c r="AM76" s="61">
        <v>186.25</v>
      </c>
      <c r="AN76" s="61">
        <v>13.07</v>
      </c>
      <c r="AO76" s="61">
        <v>13.07</v>
      </c>
      <c r="AP76" s="61">
        <v>13.07</v>
      </c>
      <c r="AQ76" s="61">
        <v>13.07</v>
      </c>
      <c r="AR76" s="61" t="s">
        <v>183</v>
      </c>
      <c r="AS76" s="62"/>
      <c r="AT76" s="43">
        <f t="shared" si="1"/>
        <v>0.14350308459422179</v>
      </c>
    </row>
    <row r="77" spans="2:46">
      <c r="B77" s="61">
        <v>4</v>
      </c>
      <c r="C77" s="62">
        <v>45182</v>
      </c>
      <c r="D77" s="61" t="s">
        <v>65</v>
      </c>
      <c r="E77" s="61" t="s">
        <v>66</v>
      </c>
      <c r="F77" s="61" t="s">
        <v>52</v>
      </c>
      <c r="G77" s="61">
        <v>1.25</v>
      </c>
      <c r="H77" s="61" t="s">
        <v>67</v>
      </c>
      <c r="I77" s="67">
        <v>14656667</v>
      </c>
      <c r="J77" s="62">
        <v>45068</v>
      </c>
      <c r="K77" s="62">
        <v>45252</v>
      </c>
      <c r="L77" s="62">
        <v>45243</v>
      </c>
      <c r="M77" s="61">
        <v>0</v>
      </c>
      <c r="N77" s="61">
        <v>0.38042999999999999</v>
      </c>
      <c r="O77" s="61">
        <v>0.625</v>
      </c>
      <c r="P77" s="61"/>
      <c r="Q77" s="61">
        <v>114</v>
      </c>
      <c r="R77" s="61">
        <v>0.66969000000000001</v>
      </c>
      <c r="S77" s="61">
        <v>105.773</v>
      </c>
      <c r="T77" s="61">
        <v>183.59880000000001</v>
      </c>
      <c r="U77" s="61"/>
      <c r="V77" s="61">
        <v>9.1902200000000001</v>
      </c>
      <c r="W77" s="61">
        <v>0.54</v>
      </c>
      <c r="X77" s="61">
        <v>0.51</v>
      </c>
      <c r="Y77" s="61">
        <v>0.55000000000000004</v>
      </c>
      <c r="Z77" s="61">
        <v>0.56000000000000005</v>
      </c>
      <c r="AA77" s="61">
        <v>26909465723.5</v>
      </c>
      <c r="AB77" s="61">
        <v>217.13229999999999</v>
      </c>
      <c r="AC77" s="61">
        <v>45108</v>
      </c>
      <c r="AD77" s="61">
        <v>375.51940000000002</v>
      </c>
      <c r="AE77" s="61">
        <v>45154</v>
      </c>
      <c r="AF77" s="61">
        <v>1.7290000000000001</v>
      </c>
      <c r="AG77" s="61"/>
      <c r="AH77" s="61"/>
      <c r="AI77" s="61">
        <v>15.51</v>
      </c>
      <c r="AJ77" s="61">
        <v>4.8899999999999997</v>
      </c>
      <c r="AK77" s="61">
        <v>8.6999999999999993</v>
      </c>
      <c r="AL77" s="61">
        <v>78.45</v>
      </c>
      <c r="AM77" s="61">
        <v>82.33</v>
      </c>
      <c r="AN77" s="61">
        <v>8.67</v>
      </c>
      <c r="AO77" s="61">
        <v>8.67</v>
      </c>
      <c r="AP77" s="61">
        <v>8.67</v>
      </c>
      <c r="AQ77" s="61">
        <v>8.68</v>
      </c>
      <c r="AR77" s="61" t="s">
        <v>183</v>
      </c>
      <c r="AS77" s="62"/>
      <c r="AT77" s="43">
        <f t="shared" si="1"/>
        <v>0.15512810333442378</v>
      </c>
    </row>
    <row r="78" spans="2:46">
      <c r="B78" s="61">
        <v>4</v>
      </c>
      <c r="C78" s="62">
        <v>45182</v>
      </c>
      <c r="D78" s="61" t="s">
        <v>68</v>
      </c>
      <c r="E78" s="61" t="s">
        <v>69</v>
      </c>
      <c r="F78" s="61" t="s">
        <v>52</v>
      </c>
      <c r="G78" s="61">
        <v>0.75</v>
      </c>
      <c r="H78" s="61" t="s">
        <v>70</v>
      </c>
      <c r="I78" s="67">
        <v>14570332</v>
      </c>
      <c r="J78" s="62">
        <v>45007</v>
      </c>
      <c r="K78" s="62">
        <v>45191</v>
      </c>
      <c r="L78" s="62">
        <v>45182</v>
      </c>
      <c r="M78" s="61">
        <v>0</v>
      </c>
      <c r="N78" s="61">
        <v>4.8910000000000002E-2</v>
      </c>
      <c r="O78" s="61">
        <v>0.375</v>
      </c>
      <c r="P78" s="61"/>
      <c r="Q78" s="61">
        <v>175</v>
      </c>
      <c r="R78" s="61">
        <v>0.57672000000000001</v>
      </c>
      <c r="S78" s="61">
        <v>99.95</v>
      </c>
      <c r="T78" s="61">
        <v>162.1979</v>
      </c>
      <c r="U78" s="61"/>
      <c r="V78" s="61">
        <v>10.524459999999999</v>
      </c>
      <c r="W78" s="61">
        <v>0.7</v>
      </c>
      <c r="X78" s="61">
        <v>0.67</v>
      </c>
      <c r="Y78" s="61">
        <v>0.71</v>
      </c>
      <c r="Z78" s="61">
        <v>0.72</v>
      </c>
      <c r="AA78" s="61">
        <v>23632768372.5</v>
      </c>
      <c r="AB78" s="61">
        <v>232.22900000000001</v>
      </c>
      <c r="AC78" s="61">
        <v>45108</v>
      </c>
      <c r="AD78" s="61">
        <v>375.51900000000001</v>
      </c>
      <c r="AE78" s="61">
        <v>45154</v>
      </c>
      <c r="AF78" s="61">
        <v>1.617</v>
      </c>
      <c r="AG78" s="61"/>
      <c r="AH78" s="61"/>
      <c r="AI78" s="61">
        <v>13.62</v>
      </c>
      <c r="AJ78" s="61">
        <v>4.3</v>
      </c>
      <c r="AK78" s="61">
        <v>10.1</v>
      </c>
      <c r="AL78" s="61">
        <v>104.95</v>
      </c>
      <c r="AM78" s="61">
        <v>109.22</v>
      </c>
      <c r="AN78" s="61">
        <v>10.07</v>
      </c>
      <c r="AO78" s="61">
        <v>10.07</v>
      </c>
      <c r="AP78" s="61">
        <v>10.07</v>
      </c>
      <c r="AQ78" s="61">
        <v>10.07</v>
      </c>
      <c r="AR78" s="61" t="s">
        <v>183</v>
      </c>
      <c r="AS78" s="62"/>
      <c r="AT78" s="43">
        <f t="shared" si="1"/>
        <v>0.13623854787150516</v>
      </c>
    </row>
    <row r="79" spans="2:46">
      <c r="B79" s="61">
        <v>4</v>
      </c>
      <c r="C79" s="62">
        <v>45182</v>
      </c>
      <c r="D79" s="61" t="s">
        <v>73</v>
      </c>
      <c r="E79" s="61" t="s">
        <v>74</v>
      </c>
      <c r="F79" s="61" t="s">
        <v>52</v>
      </c>
      <c r="G79" s="61">
        <v>0.125</v>
      </c>
      <c r="H79" s="61" t="s">
        <v>75</v>
      </c>
      <c r="I79" s="67">
        <v>13904709</v>
      </c>
      <c r="J79" s="62">
        <v>45068</v>
      </c>
      <c r="K79" s="62">
        <v>45252</v>
      </c>
      <c r="L79" s="62">
        <v>45243</v>
      </c>
      <c r="M79" s="61">
        <v>0</v>
      </c>
      <c r="N79" s="61">
        <v>0.38042999999999999</v>
      </c>
      <c r="O79" s="61">
        <v>6.25E-2</v>
      </c>
      <c r="P79" s="61"/>
      <c r="Q79" s="61">
        <v>114</v>
      </c>
      <c r="R79" s="61">
        <v>5.5919999999999997E-2</v>
      </c>
      <c r="S79" s="61">
        <v>90.54</v>
      </c>
      <c r="T79" s="61">
        <v>130.81379999999999</v>
      </c>
      <c r="U79" s="61"/>
      <c r="V79" s="61">
        <v>13.19022</v>
      </c>
      <c r="W79" s="61">
        <v>0.84</v>
      </c>
      <c r="X79" s="61">
        <v>0.82</v>
      </c>
      <c r="Y79" s="61">
        <v>0.85</v>
      </c>
      <c r="Z79" s="61">
        <v>0.86</v>
      </c>
      <c r="AA79" s="61">
        <v>18189277040.799999</v>
      </c>
      <c r="AB79" s="61">
        <v>260.01940000000002</v>
      </c>
      <c r="AC79" s="61">
        <v>45108</v>
      </c>
      <c r="AD79" s="61">
        <v>375.51990000000001</v>
      </c>
      <c r="AE79" s="61">
        <v>45154</v>
      </c>
      <c r="AF79" s="61">
        <v>1.444</v>
      </c>
      <c r="AG79" s="61"/>
      <c r="AH79" s="61"/>
      <c r="AI79" s="61">
        <v>10.49</v>
      </c>
      <c r="AJ79" s="61">
        <v>3.31</v>
      </c>
      <c r="AK79" s="61">
        <v>13.07</v>
      </c>
      <c r="AL79" s="61">
        <v>171.95</v>
      </c>
      <c r="AM79" s="61">
        <v>176.96</v>
      </c>
      <c r="AN79" s="61">
        <v>13.02</v>
      </c>
      <c r="AO79" s="61">
        <v>13.02</v>
      </c>
      <c r="AP79" s="61">
        <v>13.02</v>
      </c>
      <c r="AQ79" s="61">
        <v>13.02</v>
      </c>
      <c r="AR79" s="61" t="s">
        <v>183</v>
      </c>
      <c r="AS79" s="62"/>
      <c r="AT79" s="43">
        <f t="shared" si="1"/>
        <v>0.10485782502547145</v>
      </c>
    </row>
    <row r="80" spans="2:46">
      <c r="B80" s="61">
        <v>4</v>
      </c>
      <c r="C80" s="62">
        <v>45182</v>
      </c>
      <c r="D80" s="61" t="s">
        <v>60</v>
      </c>
      <c r="E80" s="61" t="s">
        <v>61</v>
      </c>
      <c r="F80" s="61" t="s">
        <v>52</v>
      </c>
      <c r="G80" s="61">
        <v>0.125</v>
      </c>
      <c r="H80" s="61" t="s">
        <v>62</v>
      </c>
      <c r="I80" s="67">
        <v>15458789</v>
      </c>
      <c r="J80" s="62">
        <v>45007</v>
      </c>
      <c r="K80" s="62">
        <v>45191</v>
      </c>
      <c r="L80" s="62">
        <v>45182</v>
      </c>
      <c r="M80" s="61">
        <v>0</v>
      </c>
      <c r="N80" s="61">
        <v>4.8910000000000002E-2</v>
      </c>
      <c r="O80" s="61">
        <v>6.25E-2</v>
      </c>
      <c r="P80" s="61"/>
      <c r="Q80" s="61">
        <v>175</v>
      </c>
      <c r="R80" s="61">
        <v>9.4020000000000006E-2</v>
      </c>
      <c r="S80" s="61">
        <v>96.945999999999998</v>
      </c>
      <c r="T80" s="61">
        <v>153.4306</v>
      </c>
      <c r="U80" s="61"/>
      <c r="V80" s="61">
        <v>5.5244600000000004</v>
      </c>
      <c r="W80" s="61">
        <v>0.57999999999999996</v>
      </c>
      <c r="X80" s="61">
        <v>0.54</v>
      </c>
      <c r="Y80" s="61">
        <v>0.6</v>
      </c>
      <c r="Z80" s="61">
        <v>0.63</v>
      </c>
      <c r="AA80" s="61">
        <v>23718512549.700001</v>
      </c>
      <c r="AB80" s="61">
        <v>237.42</v>
      </c>
      <c r="AC80" s="61">
        <v>45108</v>
      </c>
      <c r="AD80" s="61">
        <v>375.52010000000001</v>
      </c>
      <c r="AE80" s="61">
        <v>45154</v>
      </c>
      <c r="AF80" s="61">
        <v>1.5820000000000001</v>
      </c>
      <c r="AG80" s="61"/>
      <c r="AH80" s="61"/>
      <c r="AI80" s="61">
        <v>13.67</v>
      </c>
      <c r="AJ80" s="61">
        <v>4.3099999999999996</v>
      </c>
      <c r="AK80" s="61">
        <v>5.5</v>
      </c>
      <c r="AL80" s="61">
        <v>30.37</v>
      </c>
      <c r="AM80" s="61">
        <v>32.909999999999997</v>
      </c>
      <c r="AN80" s="61">
        <v>5.49</v>
      </c>
      <c r="AO80" s="61">
        <v>5.49</v>
      </c>
      <c r="AP80" s="61">
        <v>5.49</v>
      </c>
      <c r="AQ80" s="61">
        <v>5.49</v>
      </c>
      <c r="AR80" s="61" t="s">
        <v>183</v>
      </c>
      <c r="AS80" s="62"/>
      <c r="AT80" s="43">
        <f t="shared" si="1"/>
        <v>0.13673284722763809</v>
      </c>
    </row>
    <row r="81" spans="2:46">
      <c r="B81" s="61">
        <v>5</v>
      </c>
      <c r="C81" s="62">
        <v>45182</v>
      </c>
      <c r="D81" s="61" t="s">
        <v>115</v>
      </c>
      <c r="E81" s="61" t="s">
        <v>116</v>
      </c>
      <c r="F81" s="61" t="s">
        <v>52</v>
      </c>
      <c r="G81" s="61">
        <v>0.125</v>
      </c>
      <c r="H81" s="61" t="s">
        <v>117</v>
      </c>
      <c r="I81" s="67">
        <v>12600000</v>
      </c>
      <c r="J81" s="62">
        <v>45007</v>
      </c>
      <c r="K81" s="62">
        <v>45191</v>
      </c>
      <c r="L81" s="62">
        <v>45182</v>
      </c>
      <c r="M81" s="61">
        <v>0</v>
      </c>
      <c r="N81" s="61">
        <v>4.8910000000000002E-2</v>
      </c>
      <c r="O81" s="61">
        <v>6.25E-2</v>
      </c>
      <c r="P81" s="61"/>
      <c r="Q81" s="61">
        <v>175</v>
      </c>
      <c r="R81" s="61">
        <v>8.9399999999999993E-2</v>
      </c>
      <c r="S81" s="61">
        <v>67.2</v>
      </c>
      <c r="T81" s="61">
        <v>101.15009999999999</v>
      </c>
      <c r="U81" s="61"/>
      <c r="V81" s="61">
        <v>44.524459999999998</v>
      </c>
      <c r="W81" s="61">
        <v>1.03</v>
      </c>
      <c r="X81" s="61">
        <v>1.03</v>
      </c>
      <c r="Y81" s="61">
        <v>1.04</v>
      </c>
      <c r="Z81" s="61">
        <v>1.04</v>
      </c>
      <c r="AA81" s="61">
        <v>12744916510.799999</v>
      </c>
      <c r="AB81" s="61">
        <v>249.7</v>
      </c>
      <c r="AC81" s="61">
        <v>45108</v>
      </c>
      <c r="AD81" s="61">
        <v>375.5188</v>
      </c>
      <c r="AE81" s="61">
        <v>45154</v>
      </c>
      <c r="AF81" s="61">
        <v>1.504</v>
      </c>
      <c r="AG81" s="61"/>
      <c r="AH81" s="61"/>
      <c r="AI81" s="61">
        <v>4.96</v>
      </c>
      <c r="AJ81" s="61">
        <v>2.3199999999999998</v>
      </c>
      <c r="AK81" s="61">
        <v>42.92</v>
      </c>
      <c r="AL81" s="61">
        <v>1889.39</v>
      </c>
      <c r="AM81" s="61">
        <v>1891.12</v>
      </c>
      <c r="AN81" s="61">
        <v>42.7</v>
      </c>
      <c r="AO81" s="61">
        <v>42.7</v>
      </c>
      <c r="AP81" s="61">
        <v>42.7</v>
      </c>
      <c r="AQ81" s="61">
        <v>42.71</v>
      </c>
      <c r="AR81" s="61" t="s">
        <v>183</v>
      </c>
      <c r="AS81" s="62"/>
      <c r="AT81" s="43">
        <f t="shared" si="1"/>
        <v>4.9636897814371937E-2</v>
      </c>
    </row>
    <row r="82" spans="2:46">
      <c r="B82" s="61">
        <v>5</v>
      </c>
      <c r="C82" s="62">
        <v>45182</v>
      </c>
      <c r="D82" s="61" t="s">
        <v>79</v>
      </c>
      <c r="E82" s="61" t="s">
        <v>80</v>
      </c>
      <c r="F82" s="61" t="s">
        <v>52</v>
      </c>
      <c r="G82" s="61">
        <v>0.625</v>
      </c>
      <c r="H82" s="61" t="s">
        <v>81</v>
      </c>
      <c r="I82" s="67">
        <v>14090030</v>
      </c>
      <c r="J82" s="62">
        <v>45007</v>
      </c>
      <c r="K82" s="62">
        <v>45191</v>
      </c>
      <c r="L82" s="62">
        <v>45182</v>
      </c>
      <c r="M82" s="61">
        <v>0</v>
      </c>
      <c r="N82" s="61">
        <v>4.8910000000000002E-2</v>
      </c>
      <c r="O82" s="61">
        <v>0.3125</v>
      </c>
      <c r="P82" s="61"/>
      <c r="Q82" s="61">
        <v>175</v>
      </c>
      <c r="R82" s="61">
        <v>0.51546999999999998</v>
      </c>
      <c r="S82" s="61">
        <v>92.81</v>
      </c>
      <c r="T82" s="61">
        <v>161.4777</v>
      </c>
      <c r="U82" s="61"/>
      <c r="V82" s="61">
        <v>16.524460000000001</v>
      </c>
      <c r="W82" s="61">
        <v>1.06</v>
      </c>
      <c r="X82" s="61">
        <v>1.05</v>
      </c>
      <c r="Y82" s="61">
        <v>1.07</v>
      </c>
      <c r="Z82" s="61">
        <v>1.08</v>
      </c>
      <c r="AA82" s="61">
        <v>22752257015.200001</v>
      </c>
      <c r="AB82" s="61">
        <v>216.52260000000001</v>
      </c>
      <c r="AC82" s="61">
        <v>45108</v>
      </c>
      <c r="AD82" s="61">
        <v>375.51940000000002</v>
      </c>
      <c r="AE82" s="61">
        <v>45154</v>
      </c>
      <c r="AF82" s="61">
        <v>1.734</v>
      </c>
      <c r="AG82" s="61"/>
      <c r="AH82" s="61"/>
      <c r="AI82" s="61">
        <v>8.86</v>
      </c>
      <c r="AJ82" s="61">
        <v>4.1399999999999997</v>
      </c>
      <c r="AK82" s="61">
        <v>15.64</v>
      </c>
      <c r="AL82" s="61">
        <v>253.81</v>
      </c>
      <c r="AM82" s="61">
        <v>258.82</v>
      </c>
      <c r="AN82" s="61">
        <v>15.55</v>
      </c>
      <c r="AO82" s="61">
        <v>15.56</v>
      </c>
      <c r="AP82" s="61">
        <v>15.56</v>
      </c>
      <c r="AQ82" s="61">
        <v>15.56</v>
      </c>
      <c r="AR82" s="61" t="s">
        <v>183</v>
      </c>
      <c r="AS82" s="62"/>
      <c r="AT82" s="43">
        <f t="shared" si="1"/>
        <v>8.861191484093292E-2</v>
      </c>
    </row>
    <row r="83" spans="2:46">
      <c r="B83" s="61">
        <v>5</v>
      </c>
      <c r="C83" s="62">
        <v>45182</v>
      </c>
      <c r="D83" s="61" t="s">
        <v>194</v>
      </c>
      <c r="E83" s="61" t="s">
        <v>195</v>
      </c>
      <c r="F83" s="61" t="s">
        <v>52</v>
      </c>
      <c r="G83" s="61">
        <v>0.125</v>
      </c>
      <c r="H83" s="61" t="s">
        <v>196</v>
      </c>
      <c r="I83" s="67">
        <v>4400000</v>
      </c>
      <c r="J83" s="62">
        <v>45007</v>
      </c>
      <c r="K83" s="62">
        <v>45191</v>
      </c>
      <c r="L83" s="62">
        <v>45182</v>
      </c>
      <c r="M83" s="61">
        <v>0</v>
      </c>
      <c r="N83" s="61">
        <v>4.8910000000000002E-2</v>
      </c>
      <c r="O83" s="61">
        <v>6.25E-2</v>
      </c>
      <c r="P83" s="61"/>
      <c r="Q83" s="61">
        <v>175</v>
      </c>
      <c r="R83" s="61">
        <v>7.2400000000000006E-2</v>
      </c>
      <c r="S83" s="61">
        <v>70.67</v>
      </c>
      <c r="T83" s="61">
        <v>86.145600000000002</v>
      </c>
      <c r="U83" s="61"/>
      <c r="V83" s="61">
        <v>49.524459999999998</v>
      </c>
      <c r="W83" s="61">
        <v>0.84</v>
      </c>
      <c r="X83" s="61">
        <v>0.83</v>
      </c>
      <c r="Y83" s="61">
        <v>0.84</v>
      </c>
      <c r="Z83" s="61">
        <v>0.84</v>
      </c>
      <c r="AA83" s="61">
        <v>3790407822.1999998</v>
      </c>
      <c r="AB83" s="61">
        <v>308.32</v>
      </c>
      <c r="AC83" s="61">
        <v>45108</v>
      </c>
      <c r="AD83" s="61">
        <v>375.52140000000003</v>
      </c>
      <c r="AE83" s="61">
        <v>45154</v>
      </c>
      <c r="AF83" s="61">
        <v>1.218</v>
      </c>
      <c r="AG83" s="61"/>
      <c r="AH83" s="61"/>
      <c r="AI83" s="61">
        <v>1.48</v>
      </c>
      <c r="AJ83" s="61">
        <v>0.69</v>
      </c>
      <c r="AK83" s="61">
        <v>47.62</v>
      </c>
      <c r="AL83" s="61">
        <v>2329.13</v>
      </c>
      <c r="AM83" s="61">
        <v>2333.19</v>
      </c>
      <c r="AN83" s="61">
        <v>47.42</v>
      </c>
      <c r="AO83" s="61">
        <v>47.42</v>
      </c>
      <c r="AP83" s="61">
        <v>47.42</v>
      </c>
      <c r="AQ83" s="61">
        <v>47.42</v>
      </c>
      <c r="AR83" s="61" t="s">
        <v>183</v>
      </c>
      <c r="AS83" s="62"/>
      <c r="AT83" s="43">
        <f t="shared" si="1"/>
        <v>1.4762284679221305E-2</v>
      </c>
    </row>
    <row r="84" spans="2:46">
      <c r="B84" s="61">
        <v>5</v>
      </c>
      <c r="C84" s="62">
        <v>45182</v>
      </c>
      <c r="D84" s="61" t="s">
        <v>112</v>
      </c>
      <c r="E84" s="61" t="s">
        <v>113</v>
      </c>
      <c r="F84" s="61" t="s">
        <v>52</v>
      </c>
      <c r="G84" s="61">
        <v>0.125</v>
      </c>
      <c r="H84" s="61" t="s">
        <v>114</v>
      </c>
      <c r="I84" s="67">
        <v>8125000</v>
      </c>
      <c r="J84" s="62">
        <v>45068</v>
      </c>
      <c r="K84" s="62">
        <v>45252</v>
      </c>
      <c r="L84" s="62">
        <v>45243</v>
      </c>
      <c r="M84" s="61">
        <v>0</v>
      </c>
      <c r="N84" s="61">
        <v>0.38042999999999999</v>
      </c>
      <c r="O84" s="61">
        <v>6.25E-2</v>
      </c>
      <c r="P84" s="61"/>
      <c r="Q84" s="61">
        <v>114</v>
      </c>
      <c r="R84" s="61">
        <v>5.5829999999999998E-2</v>
      </c>
      <c r="S84" s="61">
        <v>67.62</v>
      </c>
      <c r="T84" s="61">
        <v>97.557100000000005</v>
      </c>
      <c r="U84" s="61"/>
      <c r="V84" s="61">
        <v>42.190219999999997</v>
      </c>
      <c r="W84" s="61">
        <v>1.07</v>
      </c>
      <c r="X84" s="61">
        <v>1.06</v>
      </c>
      <c r="Y84" s="61">
        <v>1.07</v>
      </c>
      <c r="Z84" s="61">
        <v>1.07</v>
      </c>
      <c r="AA84" s="61">
        <v>7926515385.6000004</v>
      </c>
      <c r="AB84" s="61">
        <v>260.43450000000001</v>
      </c>
      <c r="AC84" s="61">
        <v>45108</v>
      </c>
      <c r="AD84" s="61">
        <v>375.52050000000003</v>
      </c>
      <c r="AE84" s="61">
        <v>45154</v>
      </c>
      <c r="AF84" s="61">
        <v>1.4419999999999999</v>
      </c>
      <c r="AG84" s="61"/>
      <c r="AH84" s="61"/>
      <c r="AI84" s="61">
        <v>3.09</v>
      </c>
      <c r="AJ84" s="61">
        <v>1.44</v>
      </c>
      <c r="AK84" s="61">
        <v>40.770000000000003</v>
      </c>
      <c r="AL84" s="61">
        <v>1701.56</v>
      </c>
      <c r="AM84" s="61">
        <v>1703.59</v>
      </c>
      <c r="AN84" s="61">
        <v>40.549999999999997</v>
      </c>
      <c r="AO84" s="61">
        <v>40.549999999999997</v>
      </c>
      <c r="AP84" s="61">
        <v>40.549999999999997</v>
      </c>
      <c r="AQ84" s="61">
        <v>40.56</v>
      </c>
      <c r="AR84" s="61" t="s">
        <v>183</v>
      </c>
      <c r="AS84" s="62"/>
      <c r="AT84" s="43">
        <f t="shared" si="1"/>
        <v>3.0870946379732502E-2</v>
      </c>
    </row>
    <row r="85" spans="2:46">
      <c r="B85" s="61">
        <v>5</v>
      </c>
      <c r="C85" s="62">
        <v>45182</v>
      </c>
      <c r="D85" s="61" t="s">
        <v>197</v>
      </c>
      <c r="E85" s="61" t="s">
        <v>198</v>
      </c>
      <c r="F85" s="61" t="s">
        <v>52</v>
      </c>
      <c r="G85" s="61">
        <v>0.125</v>
      </c>
      <c r="H85" s="61" t="s">
        <v>199</v>
      </c>
      <c r="I85" s="67">
        <v>11780815</v>
      </c>
      <c r="J85" s="62">
        <v>45148</v>
      </c>
      <c r="K85" s="62">
        <v>45332</v>
      </c>
      <c r="L85" s="62">
        <v>45323</v>
      </c>
      <c r="M85" s="61">
        <v>0</v>
      </c>
      <c r="N85" s="61">
        <v>0.81521999999999994</v>
      </c>
      <c r="O85" s="61">
        <v>6.25E-2</v>
      </c>
      <c r="P85" s="61"/>
      <c r="Q85" s="61">
        <v>34</v>
      </c>
      <c r="R85" s="61">
        <v>1.5779999999999999E-2</v>
      </c>
      <c r="S85" s="61">
        <v>74.63</v>
      </c>
      <c r="T85" s="61">
        <v>102.0014</v>
      </c>
      <c r="U85" s="61"/>
      <c r="V85" s="61">
        <v>24.907609999999998</v>
      </c>
      <c r="W85" s="61">
        <v>1.3</v>
      </c>
      <c r="X85" s="61">
        <v>1.29</v>
      </c>
      <c r="Y85" s="61">
        <v>1.3</v>
      </c>
      <c r="Z85" s="61">
        <v>1.31</v>
      </c>
      <c r="AA85" s="61">
        <v>12016597252.9</v>
      </c>
      <c r="AB85" s="61">
        <v>274.79329999999999</v>
      </c>
      <c r="AC85" s="61">
        <v>45108</v>
      </c>
      <c r="AD85" s="61">
        <v>375.5188</v>
      </c>
      <c r="AE85" s="61">
        <v>45154</v>
      </c>
      <c r="AF85" s="61">
        <v>1.367</v>
      </c>
      <c r="AG85" s="61"/>
      <c r="AH85" s="61"/>
      <c r="AI85" s="61">
        <v>4.68</v>
      </c>
      <c r="AJ85" s="61">
        <v>2.1800000000000002</v>
      </c>
      <c r="AK85" s="61">
        <v>24.45</v>
      </c>
      <c r="AL85" s="61">
        <v>605.29</v>
      </c>
      <c r="AM85" s="61">
        <v>609.5</v>
      </c>
      <c r="AN85" s="61">
        <v>24.29</v>
      </c>
      <c r="AO85" s="61">
        <v>24.29</v>
      </c>
      <c r="AP85" s="61">
        <v>24.29</v>
      </c>
      <c r="AQ85" s="61">
        <v>24.29</v>
      </c>
      <c r="AR85" s="61" t="s">
        <v>183</v>
      </c>
      <c r="AS85" s="62"/>
      <c r="AT85" s="43">
        <f t="shared" si="1"/>
        <v>4.6800354432546973E-2</v>
      </c>
    </row>
    <row r="86" spans="2:46">
      <c r="B86" s="61">
        <v>5</v>
      </c>
      <c r="C86" s="62">
        <v>45182</v>
      </c>
      <c r="D86" s="61" t="s">
        <v>94</v>
      </c>
      <c r="E86" s="61" t="s">
        <v>95</v>
      </c>
      <c r="F86" s="61" t="s">
        <v>52</v>
      </c>
      <c r="G86" s="61">
        <v>0.5</v>
      </c>
      <c r="H86" s="61" t="s">
        <v>96</v>
      </c>
      <c r="I86" s="67">
        <v>12221183</v>
      </c>
      <c r="J86" s="62">
        <v>45007</v>
      </c>
      <c r="K86" s="62">
        <v>45191</v>
      </c>
      <c r="L86" s="62">
        <v>45182</v>
      </c>
      <c r="M86" s="61">
        <v>0</v>
      </c>
      <c r="N86" s="61">
        <v>4.8910000000000002E-2</v>
      </c>
      <c r="O86" s="61">
        <v>0.25</v>
      </c>
      <c r="P86" s="61"/>
      <c r="Q86" s="61">
        <v>175</v>
      </c>
      <c r="R86" s="61">
        <v>0.41841</v>
      </c>
      <c r="S86" s="61">
        <v>81.63</v>
      </c>
      <c r="T86" s="61">
        <v>144.06270000000001</v>
      </c>
      <c r="U86" s="61"/>
      <c r="V86" s="61">
        <v>26.524460000000001</v>
      </c>
      <c r="W86" s="61">
        <v>1.3</v>
      </c>
      <c r="X86" s="61">
        <v>1.29</v>
      </c>
      <c r="Y86" s="61">
        <v>1.3</v>
      </c>
      <c r="Z86" s="61">
        <v>1.31</v>
      </c>
      <c r="AA86" s="61">
        <v>17606168393.400002</v>
      </c>
      <c r="AB86" s="61">
        <v>213.4</v>
      </c>
      <c r="AC86" s="61">
        <v>45108</v>
      </c>
      <c r="AD86" s="61">
        <v>375.52</v>
      </c>
      <c r="AE86" s="61">
        <v>45154</v>
      </c>
      <c r="AF86" s="61">
        <v>1.76</v>
      </c>
      <c r="AG86" s="61"/>
      <c r="AH86" s="61"/>
      <c r="AI86" s="61">
        <v>6.86</v>
      </c>
      <c r="AJ86" s="61">
        <v>3.2</v>
      </c>
      <c r="AK86" s="61">
        <v>24.57</v>
      </c>
      <c r="AL86" s="61">
        <v>635.85</v>
      </c>
      <c r="AM86" s="61">
        <v>639.73</v>
      </c>
      <c r="AN86" s="61">
        <v>24.41</v>
      </c>
      <c r="AO86" s="61">
        <v>24.42</v>
      </c>
      <c r="AP86" s="61">
        <v>24.42</v>
      </c>
      <c r="AQ86" s="61">
        <v>24.42</v>
      </c>
      <c r="AR86" s="61" t="s">
        <v>183</v>
      </c>
      <c r="AS86" s="62"/>
      <c r="AT86" s="43">
        <f t="shared" si="1"/>
        <v>6.8569737644437898E-2</v>
      </c>
    </row>
    <row r="87" spans="2:46">
      <c r="B87" s="61">
        <v>5</v>
      </c>
      <c r="C87" s="62">
        <v>45182</v>
      </c>
      <c r="D87" s="61" t="s">
        <v>88</v>
      </c>
      <c r="E87" s="61" t="s">
        <v>89</v>
      </c>
      <c r="F87" s="61" t="s">
        <v>52</v>
      </c>
      <c r="G87" s="61">
        <v>0.125</v>
      </c>
      <c r="H87" s="61" t="s">
        <v>90</v>
      </c>
      <c r="I87" s="67">
        <v>13485568</v>
      </c>
      <c r="J87" s="62">
        <v>45007</v>
      </c>
      <c r="K87" s="62">
        <v>45191</v>
      </c>
      <c r="L87" s="62">
        <v>45182</v>
      </c>
      <c r="M87" s="61">
        <v>0</v>
      </c>
      <c r="N87" s="61">
        <v>4.8910000000000002E-2</v>
      </c>
      <c r="O87" s="61">
        <v>6.25E-2</v>
      </c>
      <c r="P87" s="61"/>
      <c r="Q87" s="61">
        <v>175</v>
      </c>
      <c r="R87" s="61">
        <v>8.659E-2</v>
      </c>
      <c r="S87" s="61">
        <v>76.95</v>
      </c>
      <c r="T87" s="61">
        <v>112.1789</v>
      </c>
      <c r="U87" s="61"/>
      <c r="V87" s="61">
        <v>22.524460000000001</v>
      </c>
      <c r="W87" s="61">
        <v>1.28</v>
      </c>
      <c r="X87" s="61">
        <v>1.27</v>
      </c>
      <c r="Y87" s="61">
        <v>1.29</v>
      </c>
      <c r="Z87" s="61">
        <v>1.29</v>
      </c>
      <c r="AA87" s="61">
        <v>15127959875.799999</v>
      </c>
      <c r="AB87" s="61">
        <v>257.79000000000002</v>
      </c>
      <c r="AC87" s="61">
        <v>45108</v>
      </c>
      <c r="AD87" s="61">
        <v>375.52010000000001</v>
      </c>
      <c r="AE87" s="61">
        <v>45154</v>
      </c>
      <c r="AF87" s="61">
        <v>1.4570000000000001</v>
      </c>
      <c r="AG87" s="61"/>
      <c r="AH87" s="61"/>
      <c r="AI87" s="61">
        <v>5.89</v>
      </c>
      <c r="AJ87" s="61">
        <v>2.75</v>
      </c>
      <c r="AK87" s="61">
        <v>22.14</v>
      </c>
      <c r="AL87" s="61">
        <v>496.09</v>
      </c>
      <c r="AM87" s="61">
        <v>500.66</v>
      </c>
      <c r="AN87" s="61">
        <v>22</v>
      </c>
      <c r="AO87" s="61">
        <v>22</v>
      </c>
      <c r="AP87" s="61">
        <v>22</v>
      </c>
      <c r="AQ87" s="61">
        <v>22</v>
      </c>
      <c r="AR87" s="61" t="s">
        <v>183</v>
      </c>
      <c r="AS87" s="62"/>
      <c r="AT87" s="43">
        <f t="shared" si="1"/>
        <v>5.8918000589387072E-2</v>
      </c>
    </row>
    <row r="88" spans="2:46">
      <c r="B88" s="61">
        <v>5</v>
      </c>
      <c r="C88" s="62">
        <v>45182</v>
      </c>
      <c r="D88" s="61" t="s">
        <v>200</v>
      </c>
      <c r="E88" s="61" t="s">
        <v>201</v>
      </c>
      <c r="F88" s="61" t="s">
        <v>52</v>
      </c>
      <c r="G88" s="61">
        <v>0.125</v>
      </c>
      <c r="H88" s="61" t="s">
        <v>202</v>
      </c>
      <c r="I88" s="67">
        <v>12446999</v>
      </c>
      <c r="J88" s="62">
        <v>45148</v>
      </c>
      <c r="K88" s="62">
        <v>45332</v>
      </c>
      <c r="L88" s="62">
        <v>45323</v>
      </c>
      <c r="M88" s="61">
        <v>0</v>
      </c>
      <c r="N88" s="61">
        <v>0.81521999999999994</v>
      </c>
      <c r="O88" s="61">
        <v>6.25E-2</v>
      </c>
      <c r="P88" s="61"/>
      <c r="Q88" s="61">
        <v>34</v>
      </c>
      <c r="R88" s="61">
        <v>1.549E-2</v>
      </c>
      <c r="S88" s="61">
        <v>83.82</v>
      </c>
      <c r="T88" s="61">
        <v>112.408</v>
      </c>
      <c r="U88" s="61"/>
      <c r="V88" s="61">
        <v>17.907609999999998</v>
      </c>
      <c r="W88" s="61">
        <v>1.0900000000000001</v>
      </c>
      <c r="X88" s="61">
        <v>1.08</v>
      </c>
      <c r="Y88" s="61">
        <v>1.1000000000000001</v>
      </c>
      <c r="Z88" s="61">
        <v>1.1100000000000001</v>
      </c>
      <c r="AA88" s="61">
        <v>13991428524.5</v>
      </c>
      <c r="AB88" s="61">
        <v>280.0548</v>
      </c>
      <c r="AC88" s="61">
        <v>45108</v>
      </c>
      <c r="AD88" s="61">
        <v>375.51990000000001</v>
      </c>
      <c r="AE88" s="61">
        <v>45154</v>
      </c>
      <c r="AF88" s="61">
        <v>1.341</v>
      </c>
      <c r="AG88" s="61"/>
      <c r="AH88" s="61"/>
      <c r="AI88" s="61">
        <v>5.45</v>
      </c>
      <c r="AJ88" s="61">
        <v>2.54</v>
      </c>
      <c r="AK88" s="61">
        <v>17.690000000000001</v>
      </c>
      <c r="AL88" s="61">
        <v>315.47000000000003</v>
      </c>
      <c r="AM88" s="61">
        <v>320.76</v>
      </c>
      <c r="AN88" s="61">
        <v>17.59</v>
      </c>
      <c r="AO88" s="61">
        <v>17.59</v>
      </c>
      <c r="AP88" s="61">
        <v>17.59</v>
      </c>
      <c r="AQ88" s="61">
        <v>17.59</v>
      </c>
      <c r="AR88" s="61" t="s">
        <v>183</v>
      </c>
      <c r="AS88" s="62"/>
      <c r="AT88" s="43">
        <f t="shared" si="1"/>
        <v>5.4491616901467019E-2</v>
      </c>
    </row>
    <row r="89" spans="2:46">
      <c r="B89" s="61">
        <v>5</v>
      </c>
      <c r="C89" s="62">
        <v>45182</v>
      </c>
      <c r="D89" s="61" t="s">
        <v>203</v>
      </c>
      <c r="E89" s="61" t="s">
        <v>204</v>
      </c>
      <c r="F89" s="61" t="s">
        <v>52</v>
      </c>
      <c r="G89" s="61">
        <v>0.125</v>
      </c>
      <c r="H89" s="61" t="s">
        <v>205</v>
      </c>
      <c r="I89" s="67">
        <v>8125399</v>
      </c>
      <c r="J89" s="62">
        <v>45007</v>
      </c>
      <c r="K89" s="62">
        <v>45191</v>
      </c>
      <c r="L89" s="62">
        <v>45182</v>
      </c>
      <c r="M89" s="61">
        <v>0</v>
      </c>
      <c r="N89" s="61">
        <v>4.8910000000000002E-2</v>
      </c>
      <c r="O89" s="61">
        <v>6.25E-2</v>
      </c>
      <c r="P89" s="61"/>
      <c r="Q89" s="61">
        <v>175</v>
      </c>
      <c r="R89" s="61">
        <v>7.5899999999999995E-2</v>
      </c>
      <c r="S89" s="61">
        <v>72.510000000000005</v>
      </c>
      <c r="T89" s="61">
        <v>92.656700000000001</v>
      </c>
      <c r="U89" s="61"/>
      <c r="V89" s="61">
        <v>27.524460000000001</v>
      </c>
      <c r="W89" s="61">
        <v>1.3</v>
      </c>
      <c r="X89" s="61">
        <v>1.29</v>
      </c>
      <c r="Y89" s="61">
        <v>1.3</v>
      </c>
      <c r="Z89" s="61">
        <v>1.31</v>
      </c>
      <c r="AA89" s="61">
        <v>7528723710.1000004</v>
      </c>
      <c r="AB89" s="61">
        <v>294.11070000000001</v>
      </c>
      <c r="AC89" s="61">
        <v>45108</v>
      </c>
      <c r="AD89" s="61">
        <v>375.5206</v>
      </c>
      <c r="AE89" s="61">
        <v>45154</v>
      </c>
      <c r="AF89" s="61">
        <v>1.2769999999999999</v>
      </c>
      <c r="AG89" s="61"/>
      <c r="AH89" s="61"/>
      <c r="AI89" s="61">
        <v>2.93</v>
      </c>
      <c r="AJ89" s="61">
        <v>1.37</v>
      </c>
      <c r="AK89" s="61">
        <v>26.93</v>
      </c>
      <c r="AL89" s="61">
        <v>736.36</v>
      </c>
      <c r="AM89" s="61">
        <v>740.13</v>
      </c>
      <c r="AN89" s="61">
        <v>26.76</v>
      </c>
      <c r="AO89" s="61">
        <v>26.76</v>
      </c>
      <c r="AP89" s="61">
        <v>26.76</v>
      </c>
      <c r="AQ89" s="61">
        <v>26.76</v>
      </c>
      <c r="AR89" s="61" t="s">
        <v>183</v>
      </c>
      <c r="AS89" s="62"/>
      <c r="AT89" s="43">
        <f t="shared" si="1"/>
        <v>2.9321689879584435E-2</v>
      </c>
    </row>
    <row r="90" spans="2:46">
      <c r="B90" s="61">
        <v>5</v>
      </c>
      <c r="C90" s="62">
        <v>45182</v>
      </c>
      <c r="D90" s="61" t="s">
        <v>100</v>
      </c>
      <c r="E90" s="61" t="s">
        <v>101</v>
      </c>
      <c r="F90" s="61" t="s">
        <v>52</v>
      </c>
      <c r="G90" s="61">
        <v>1.25</v>
      </c>
      <c r="H90" s="61" t="s">
        <v>102</v>
      </c>
      <c r="I90" s="67">
        <v>10169196</v>
      </c>
      <c r="J90" s="62">
        <v>45068</v>
      </c>
      <c r="K90" s="62">
        <v>45252</v>
      </c>
      <c r="L90" s="62">
        <v>45243</v>
      </c>
      <c r="M90" s="61">
        <v>0</v>
      </c>
      <c r="N90" s="61">
        <v>0.38042999999999999</v>
      </c>
      <c r="O90" s="61">
        <v>0.625</v>
      </c>
      <c r="P90" s="61"/>
      <c r="Q90" s="61">
        <v>114</v>
      </c>
      <c r="R90" s="61">
        <v>0.75656999999999996</v>
      </c>
      <c r="S90" s="61">
        <v>99.63</v>
      </c>
      <c r="T90" s="61">
        <v>195.41370000000001</v>
      </c>
      <c r="U90" s="61"/>
      <c r="V90" s="61">
        <v>32.190219999999997</v>
      </c>
      <c r="W90" s="61">
        <v>1.24</v>
      </c>
      <c r="X90" s="61">
        <v>1.23</v>
      </c>
      <c r="Y90" s="61">
        <v>1.25</v>
      </c>
      <c r="Z90" s="61">
        <v>1.25</v>
      </c>
      <c r="AA90" s="61">
        <v>19871998155.299999</v>
      </c>
      <c r="AB90" s="61">
        <v>192.2</v>
      </c>
      <c r="AC90" s="61">
        <v>45108</v>
      </c>
      <c r="AD90" s="61">
        <v>375.5204</v>
      </c>
      <c r="AE90" s="61">
        <v>45154</v>
      </c>
      <c r="AF90" s="61">
        <v>1.954</v>
      </c>
      <c r="AG90" s="61"/>
      <c r="AH90" s="61"/>
      <c r="AI90" s="61">
        <v>7.74</v>
      </c>
      <c r="AJ90" s="61">
        <v>3.61</v>
      </c>
      <c r="AK90" s="61">
        <v>26.5</v>
      </c>
      <c r="AL90" s="61">
        <v>796.08</v>
      </c>
      <c r="AM90" s="61">
        <v>799.3</v>
      </c>
      <c r="AN90" s="61">
        <v>26.33</v>
      </c>
      <c r="AO90" s="61">
        <v>26.34</v>
      </c>
      <c r="AP90" s="61">
        <v>26.34</v>
      </c>
      <c r="AQ90" s="61">
        <v>26.35</v>
      </c>
      <c r="AR90" s="61" t="s">
        <v>183</v>
      </c>
      <c r="AS90" s="62"/>
      <c r="AT90" s="43">
        <f t="shared" si="1"/>
        <v>7.7394335299580425E-2</v>
      </c>
    </row>
    <row r="91" spans="2:46">
      <c r="B91" s="61">
        <v>5</v>
      </c>
      <c r="C91" s="62">
        <v>45182</v>
      </c>
      <c r="D91" s="61" t="s">
        <v>106</v>
      </c>
      <c r="E91" s="61" t="s">
        <v>107</v>
      </c>
      <c r="F91" s="61" t="s">
        <v>52</v>
      </c>
      <c r="G91" s="61">
        <v>0.125</v>
      </c>
      <c r="H91" s="61" t="s">
        <v>108</v>
      </c>
      <c r="I91" s="67">
        <v>10953298</v>
      </c>
      <c r="J91" s="62">
        <v>45007</v>
      </c>
      <c r="K91" s="62">
        <v>45191</v>
      </c>
      <c r="L91" s="62">
        <v>45182</v>
      </c>
      <c r="M91" s="61">
        <v>0</v>
      </c>
      <c r="N91" s="61">
        <v>4.8910000000000002E-2</v>
      </c>
      <c r="O91" s="61">
        <v>6.25E-2</v>
      </c>
      <c r="P91" s="61"/>
      <c r="Q91" s="61">
        <v>175</v>
      </c>
      <c r="R91" s="61">
        <v>8.7230000000000002E-2</v>
      </c>
      <c r="S91" s="61">
        <v>69.040000000000006</v>
      </c>
      <c r="T91" s="61">
        <v>101.40479999999999</v>
      </c>
      <c r="U91" s="61"/>
      <c r="V91" s="61">
        <v>34.524459999999998</v>
      </c>
      <c r="W91" s="61">
        <v>1.21</v>
      </c>
      <c r="X91" s="61">
        <v>1.2</v>
      </c>
      <c r="Y91" s="61">
        <v>1.21</v>
      </c>
      <c r="Z91" s="61">
        <v>1.22</v>
      </c>
      <c r="AA91" s="61">
        <v>11107171517.6</v>
      </c>
      <c r="AB91" s="61">
        <v>255.8871</v>
      </c>
      <c r="AC91" s="61">
        <v>45108</v>
      </c>
      <c r="AD91" s="61">
        <v>375.51940000000002</v>
      </c>
      <c r="AE91" s="61">
        <v>45154</v>
      </c>
      <c r="AF91" s="61">
        <v>1.468</v>
      </c>
      <c r="AG91" s="61"/>
      <c r="AH91" s="61"/>
      <c r="AI91" s="61">
        <v>4.33</v>
      </c>
      <c r="AJ91" s="61">
        <v>2.02</v>
      </c>
      <c r="AK91" s="61">
        <v>33.57</v>
      </c>
      <c r="AL91" s="61">
        <v>1148.97</v>
      </c>
      <c r="AM91" s="61">
        <v>1151.7</v>
      </c>
      <c r="AN91" s="61">
        <v>33.369999999999997</v>
      </c>
      <c r="AO91" s="61">
        <v>33.369999999999997</v>
      </c>
      <c r="AP91" s="61">
        <v>33.369999999999997</v>
      </c>
      <c r="AQ91" s="61">
        <v>33.369999999999997</v>
      </c>
      <c r="AR91" s="61" t="s">
        <v>183</v>
      </c>
      <c r="AS91" s="62"/>
      <c r="AT91" s="43">
        <f t="shared" si="1"/>
        <v>4.3258466005534235E-2</v>
      </c>
    </row>
    <row r="92" spans="2:46">
      <c r="B92" s="61">
        <v>5</v>
      </c>
      <c r="C92" s="62">
        <v>45182</v>
      </c>
      <c r="D92" s="61" t="s">
        <v>91</v>
      </c>
      <c r="E92" s="61" t="s">
        <v>92</v>
      </c>
      <c r="F92" s="61" t="s">
        <v>52</v>
      </c>
      <c r="G92" s="61">
        <v>0.75</v>
      </c>
      <c r="H92" s="61" t="s">
        <v>93</v>
      </c>
      <c r="I92" s="67">
        <v>11686640</v>
      </c>
      <c r="J92" s="62">
        <v>45068</v>
      </c>
      <c r="K92" s="62">
        <v>45252</v>
      </c>
      <c r="L92" s="62">
        <v>45243</v>
      </c>
      <c r="M92" s="61">
        <v>0</v>
      </c>
      <c r="N92" s="61">
        <v>0.38042999999999999</v>
      </c>
      <c r="O92" s="61">
        <v>0.375</v>
      </c>
      <c r="P92" s="61"/>
      <c r="Q92" s="61">
        <v>114</v>
      </c>
      <c r="R92" s="61">
        <v>0.41993000000000003</v>
      </c>
      <c r="S92" s="61">
        <v>88.24</v>
      </c>
      <c r="T92" s="61">
        <v>159.9058</v>
      </c>
      <c r="U92" s="61"/>
      <c r="V92" s="61">
        <v>24.19022</v>
      </c>
      <c r="W92" s="61">
        <v>1.29</v>
      </c>
      <c r="X92" s="61">
        <v>1.28</v>
      </c>
      <c r="Y92" s="61">
        <v>1.3</v>
      </c>
      <c r="Z92" s="61">
        <v>1.3</v>
      </c>
      <c r="AA92" s="61">
        <v>18687613611.900002</v>
      </c>
      <c r="AB92" s="61">
        <v>207.76669999999999</v>
      </c>
      <c r="AC92" s="61">
        <v>45108</v>
      </c>
      <c r="AD92" s="61">
        <v>375.51960000000003</v>
      </c>
      <c r="AE92" s="61">
        <v>45154</v>
      </c>
      <c r="AF92" s="61">
        <v>1.8069999999999999</v>
      </c>
      <c r="AG92" s="61"/>
      <c r="AH92" s="61"/>
      <c r="AI92" s="61">
        <v>7.28</v>
      </c>
      <c r="AJ92" s="61">
        <v>3.4</v>
      </c>
      <c r="AK92" s="61">
        <v>21.95</v>
      </c>
      <c r="AL92" s="61">
        <v>513.82000000000005</v>
      </c>
      <c r="AM92" s="61">
        <v>518.02</v>
      </c>
      <c r="AN92" s="61">
        <v>21.8</v>
      </c>
      <c r="AO92" s="61">
        <v>21.81</v>
      </c>
      <c r="AP92" s="61">
        <v>21.81</v>
      </c>
      <c r="AQ92" s="61">
        <v>21.81</v>
      </c>
      <c r="AR92" s="61" t="s">
        <v>183</v>
      </c>
      <c r="AS92" s="62"/>
      <c r="AT92" s="43">
        <f t="shared" si="1"/>
        <v>7.2781580519755112E-2</v>
      </c>
    </row>
    <row r="93" spans="2:46">
      <c r="B93" s="61">
        <v>5</v>
      </c>
      <c r="C93" s="62">
        <v>45182</v>
      </c>
      <c r="D93" s="61" t="s">
        <v>97</v>
      </c>
      <c r="E93" s="61" t="s">
        <v>98</v>
      </c>
      <c r="F93" s="61" t="s">
        <v>52</v>
      </c>
      <c r="G93" s="61">
        <v>0.25</v>
      </c>
      <c r="H93" s="61" t="s">
        <v>99</v>
      </c>
      <c r="I93" s="67">
        <v>12366020</v>
      </c>
      <c r="J93" s="62">
        <v>45007</v>
      </c>
      <c r="K93" s="62">
        <v>45191</v>
      </c>
      <c r="L93" s="62">
        <v>45182</v>
      </c>
      <c r="M93" s="61">
        <v>0</v>
      </c>
      <c r="N93" s="61">
        <v>4.8910000000000002E-2</v>
      </c>
      <c r="O93" s="61">
        <v>0.125</v>
      </c>
      <c r="P93" s="61"/>
      <c r="Q93" s="61">
        <v>175</v>
      </c>
      <c r="R93" s="61">
        <v>0.18443999999999999</v>
      </c>
      <c r="S93" s="61">
        <v>75.010000000000005</v>
      </c>
      <c r="T93" s="61">
        <v>116.5557</v>
      </c>
      <c r="U93" s="61"/>
      <c r="V93" s="61">
        <v>28.524460000000001</v>
      </c>
      <c r="W93" s="61">
        <v>1.28</v>
      </c>
      <c r="X93" s="61">
        <v>1.27</v>
      </c>
      <c r="Y93" s="61">
        <v>1.28</v>
      </c>
      <c r="Z93" s="61">
        <v>1.29</v>
      </c>
      <c r="AA93" s="61">
        <v>14413301770.6</v>
      </c>
      <c r="AB93" s="61">
        <v>242.05</v>
      </c>
      <c r="AC93" s="61">
        <v>45108</v>
      </c>
      <c r="AD93" s="61">
        <v>375.5188</v>
      </c>
      <c r="AE93" s="61">
        <v>45154</v>
      </c>
      <c r="AF93" s="61">
        <v>1.5509999999999999</v>
      </c>
      <c r="AG93" s="61"/>
      <c r="AH93" s="61"/>
      <c r="AI93" s="61">
        <v>5.61</v>
      </c>
      <c r="AJ93" s="61">
        <v>2.62</v>
      </c>
      <c r="AK93" s="61">
        <v>27.3</v>
      </c>
      <c r="AL93" s="61">
        <v>768.14</v>
      </c>
      <c r="AM93" s="61">
        <v>771.81</v>
      </c>
      <c r="AN93" s="61">
        <v>27.13</v>
      </c>
      <c r="AO93" s="61">
        <v>27.13</v>
      </c>
      <c r="AP93" s="61">
        <v>27.13</v>
      </c>
      <c r="AQ93" s="61">
        <v>27.14</v>
      </c>
      <c r="AR93" s="61" t="s">
        <v>183</v>
      </c>
      <c r="AS93" s="62"/>
      <c r="AT93" s="43">
        <f t="shared" si="1"/>
        <v>5.6134662518089004E-2</v>
      </c>
    </row>
    <row r="94" spans="2:46">
      <c r="B94" s="61">
        <v>5</v>
      </c>
      <c r="C94" s="62">
        <v>45182</v>
      </c>
      <c r="D94" s="61" t="s">
        <v>109</v>
      </c>
      <c r="E94" s="61" t="s">
        <v>110</v>
      </c>
      <c r="F94" s="61" t="s">
        <v>52</v>
      </c>
      <c r="G94" s="61">
        <v>0.375</v>
      </c>
      <c r="H94" s="61" t="s">
        <v>111</v>
      </c>
      <c r="I94" s="67">
        <v>12479737</v>
      </c>
      <c r="J94" s="62">
        <v>45007</v>
      </c>
      <c r="K94" s="62">
        <v>45191</v>
      </c>
      <c r="L94" s="62">
        <v>45182</v>
      </c>
      <c r="M94" s="61">
        <v>0</v>
      </c>
      <c r="N94" s="61">
        <v>4.8910000000000002E-2</v>
      </c>
      <c r="O94" s="61">
        <v>0.1875</v>
      </c>
      <c r="P94" s="61"/>
      <c r="Q94" s="61">
        <v>175</v>
      </c>
      <c r="R94" s="61">
        <v>0.28395999999999999</v>
      </c>
      <c r="S94" s="61">
        <v>75.52</v>
      </c>
      <c r="T94" s="61">
        <v>120.53749999999999</v>
      </c>
      <c r="U94" s="61"/>
      <c r="V94" s="61">
        <v>38.524459999999998</v>
      </c>
      <c r="W94" s="61">
        <v>1.1499999999999999</v>
      </c>
      <c r="X94" s="61">
        <v>1.1399999999999999</v>
      </c>
      <c r="Y94" s="61">
        <v>1.1499999999999999</v>
      </c>
      <c r="Z94" s="61">
        <v>1.1599999999999999</v>
      </c>
      <c r="AA94" s="61">
        <v>15042760103.1</v>
      </c>
      <c r="AB94" s="61">
        <v>235.82900000000001</v>
      </c>
      <c r="AC94" s="61">
        <v>45108</v>
      </c>
      <c r="AD94" s="61">
        <v>375.52</v>
      </c>
      <c r="AE94" s="61">
        <v>45154</v>
      </c>
      <c r="AF94" s="61">
        <v>1.5920000000000001</v>
      </c>
      <c r="AG94" s="61"/>
      <c r="AH94" s="61"/>
      <c r="AI94" s="61">
        <v>5.86</v>
      </c>
      <c r="AJ94" s="61">
        <v>2.73</v>
      </c>
      <c r="AK94" s="61">
        <v>35.31</v>
      </c>
      <c r="AL94" s="61">
        <v>1322.25</v>
      </c>
      <c r="AM94" s="61">
        <v>1324.55</v>
      </c>
      <c r="AN94" s="61">
        <v>35.1</v>
      </c>
      <c r="AO94" s="61">
        <v>35.11</v>
      </c>
      <c r="AP94" s="61">
        <v>35.11</v>
      </c>
      <c r="AQ94" s="61">
        <v>35.11</v>
      </c>
      <c r="AR94" s="61" t="s">
        <v>183</v>
      </c>
      <c r="AS94" s="62"/>
      <c r="AT94" s="43">
        <f t="shared" si="1"/>
        <v>5.8586177904810528E-2</v>
      </c>
    </row>
    <row r="95" spans="2:46">
      <c r="B95" s="61">
        <v>5</v>
      </c>
      <c r="C95" s="62">
        <v>45182</v>
      </c>
      <c r="D95" s="61" t="s">
        <v>103</v>
      </c>
      <c r="E95" s="61" t="s">
        <v>104</v>
      </c>
      <c r="F95" s="61" t="s">
        <v>52</v>
      </c>
      <c r="G95" s="61">
        <v>0.125</v>
      </c>
      <c r="H95" s="61" t="s">
        <v>105</v>
      </c>
      <c r="I95" s="67">
        <v>7146605</v>
      </c>
      <c r="J95" s="62">
        <v>45068</v>
      </c>
      <c r="K95" s="62">
        <v>45252</v>
      </c>
      <c r="L95" s="62">
        <v>45243</v>
      </c>
      <c r="M95" s="61">
        <v>0</v>
      </c>
      <c r="N95" s="61">
        <v>0.38042999999999999</v>
      </c>
      <c r="O95" s="61">
        <v>6.25E-2</v>
      </c>
      <c r="P95" s="61"/>
      <c r="Q95" s="61">
        <v>114</v>
      </c>
      <c r="R95" s="61">
        <v>5.4899999999999997E-2</v>
      </c>
      <c r="S95" s="61">
        <v>69.900000000000006</v>
      </c>
      <c r="T95" s="61">
        <v>99.150700000000001</v>
      </c>
      <c r="U95" s="61"/>
      <c r="V95" s="61">
        <v>33.190219999999997</v>
      </c>
      <c r="W95" s="61">
        <v>1.21</v>
      </c>
      <c r="X95" s="61">
        <v>1.21</v>
      </c>
      <c r="Y95" s="61">
        <v>1.22</v>
      </c>
      <c r="Z95" s="61">
        <v>1.22</v>
      </c>
      <c r="AA95" s="61">
        <v>7085910925.6999998</v>
      </c>
      <c r="AB95" s="61">
        <v>264.88330000000002</v>
      </c>
      <c r="AC95" s="61">
        <v>45108</v>
      </c>
      <c r="AD95" s="61">
        <v>375.51979999999998</v>
      </c>
      <c r="AE95" s="61">
        <v>45154</v>
      </c>
      <c r="AF95" s="61">
        <v>1.4179999999999999</v>
      </c>
      <c r="AG95" s="61"/>
      <c r="AH95" s="61"/>
      <c r="AI95" s="61">
        <v>2.76</v>
      </c>
      <c r="AJ95" s="61">
        <v>1.29</v>
      </c>
      <c r="AK95" s="61">
        <v>32.33</v>
      </c>
      <c r="AL95" s="61">
        <v>1063.99</v>
      </c>
      <c r="AM95" s="61">
        <v>1067.08</v>
      </c>
      <c r="AN95" s="61">
        <v>32.130000000000003</v>
      </c>
      <c r="AO95" s="61">
        <v>32.130000000000003</v>
      </c>
      <c r="AP95" s="61">
        <v>32.130000000000003</v>
      </c>
      <c r="AQ95" s="61">
        <v>32.130000000000003</v>
      </c>
      <c r="AR95" s="61" t="s">
        <v>183</v>
      </c>
      <c r="AS95" s="62"/>
      <c r="AT95" s="43">
        <f t="shared" si="1"/>
        <v>2.7597092240083644E-2</v>
      </c>
    </row>
    <row r="96" spans="2:46">
      <c r="B96" s="61">
        <v>5</v>
      </c>
      <c r="C96" s="62">
        <v>45182</v>
      </c>
      <c r="D96" s="61" t="s">
        <v>82</v>
      </c>
      <c r="E96" s="61" t="s">
        <v>83</v>
      </c>
      <c r="F96" s="61" t="s">
        <v>52</v>
      </c>
      <c r="G96" s="61">
        <v>0.625</v>
      </c>
      <c r="H96" s="61" t="s">
        <v>84</v>
      </c>
      <c r="I96" s="67">
        <v>12559257</v>
      </c>
      <c r="J96" s="62">
        <v>45068</v>
      </c>
      <c r="K96" s="62">
        <v>45252</v>
      </c>
      <c r="L96" s="62">
        <v>45243</v>
      </c>
      <c r="M96" s="61">
        <v>0</v>
      </c>
      <c r="N96" s="61">
        <v>0.38042999999999999</v>
      </c>
      <c r="O96" s="61">
        <v>0.3125</v>
      </c>
      <c r="P96" s="61"/>
      <c r="Q96" s="61">
        <v>114</v>
      </c>
      <c r="R96" s="61">
        <v>0.3422</v>
      </c>
      <c r="S96" s="61">
        <v>90.59</v>
      </c>
      <c r="T96" s="61">
        <v>160.4555</v>
      </c>
      <c r="U96" s="61"/>
      <c r="V96" s="61">
        <v>19.19022</v>
      </c>
      <c r="W96" s="61">
        <v>1.1399999999999999</v>
      </c>
      <c r="X96" s="61">
        <v>1.1299999999999999</v>
      </c>
      <c r="Y96" s="61">
        <v>1.1499999999999999</v>
      </c>
      <c r="Z96" s="61">
        <v>1.1499999999999999</v>
      </c>
      <c r="AA96" s="61">
        <v>20152018464.799999</v>
      </c>
      <c r="AB96" s="61">
        <v>212.46449999999999</v>
      </c>
      <c r="AC96" s="61">
        <v>45108</v>
      </c>
      <c r="AD96" s="61">
        <v>375.5204</v>
      </c>
      <c r="AE96" s="61">
        <v>45154</v>
      </c>
      <c r="AF96" s="61">
        <v>1.7669999999999999</v>
      </c>
      <c r="AG96" s="61"/>
      <c r="AH96" s="61"/>
      <c r="AI96" s="61">
        <v>7.85</v>
      </c>
      <c r="AJ96" s="61">
        <v>3.66</v>
      </c>
      <c r="AK96" s="61">
        <v>18.010000000000002</v>
      </c>
      <c r="AL96" s="61">
        <v>338.32</v>
      </c>
      <c r="AM96" s="61">
        <v>343.35</v>
      </c>
      <c r="AN96" s="61">
        <v>17.899999999999999</v>
      </c>
      <c r="AO96" s="61">
        <v>17.91</v>
      </c>
      <c r="AP96" s="61">
        <v>17.91</v>
      </c>
      <c r="AQ96" s="61">
        <v>17.91</v>
      </c>
      <c r="AR96" s="61" t="s">
        <v>183</v>
      </c>
      <c r="AS96" s="62"/>
      <c r="AT96" s="43">
        <f t="shared" si="1"/>
        <v>7.8484914392571895E-2</v>
      </c>
    </row>
    <row r="97" spans="2:46">
      <c r="B97" s="61">
        <v>5</v>
      </c>
      <c r="C97" s="62">
        <v>45182</v>
      </c>
      <c r="D97" s="61" t="s">
        <v>206</v>
      </c>
      <c r="E97" s="61" t="s">
        <v>207</v>
      </c>
      <c r="F97" s="61" t="s">
        <v>52</v>
      </c>
      <c r="G97" s="61">
        <v>0.125</v>
      </c>
      <c r="H97" s="61" t="s">
        <v>208</v>
      </c>
      <c r="I97" s="67">
        <v>9430074</v>
      </c>
      <c r="J97" s="62">
        <v>45007</v>
      </c>
      <c r="K97" s="62">
        <v>45191</v>
      </c>
      <c r="L97" s="62">
        <v>45182</v>
      </c>
      <c r="M97" s="61">
        <v>0</v>
      </c>
      <c r="N97" s="61">
        <v>4.8910000000000002E-2</v>
      </c>
      <c r="O97" s="61">
        <v>6.25E-2</v>
      </c>
      <c r="P97" s="61"/>
      <c r="Q97" s="61">
        <v>175</v>
      </c>
      <c r="R97" s="61">
        <v>7.5230000000000005E-2</v>
      </c>
      <c r="S97" s="61">
        <v>86.32</v>
      </c>
      <c r="T97" s="61">
        <v>109.3175</v>
      </c>
      <c r="U97" s="61"/>
      <c r="V97" s="61">
        <v>15.524459999999999</v>
      </c>
      <c r="W97" s="61">
        <v>1.05</v>
      </c>
      <c r="X97" s="61">
        <v>1.03</v>
      </c>
      <c r="Y97" s="61">
        <v>1.05</v>
      </c>
      <c r="Z97" s="61">
        <v>1.06</v>
      </c>
      <c r="AA97" s="61">
        <v>10308721522.6</v>
      </c>
      <c r="AB97" s="61">
        <v>296.72579999999999</v>
      </c>
      <c r="AC97" s="61">
        <v>45108</v>
      </c>
      <c r="AD97" s="61">
        <v>375.5213</v>
      </c>
      <c r="AE97" s="61">
        <v>45154</v>
      </c>
      <c r="AF97" s="61">
        <v>1.266</v>
      </c>
      <c r="AG97" s="61"/>
      <c r="AH97" s="61"/>
      <c r="AI97" s="61">
        <v>4.01</v>
      </c>
      <c r="AJ97" s="61">
        <v>1.87</v>
      </c>
      <c r="AK97" s="61">
        <v>15.35</v>
      </c>
      <c r="AL97" s="61">
        <v>237.55</v>
      </c>
      <c r="AM97" s="61">
        <v>242.64</v>
      </c>
      <c r="AN97" s="61">
        <v>15.27</v>
      </c>
      <c r="AO97" s="61">
        <v>15.27</v>
      </c>
      <c r="AP97" s="61">
        <v>15.28</v>
      </c>
      <c r="AQ97" s="61">
        <v>15.28</v>
      </c>
      <c r="AR97" s="61" t="s">
        <v>183</v>
      </c>
      <c r="AS97" s="62"/>
      <c r="AT97" s="43">
        <f t="shared" si="1"/>
        <v>4.0148788450713353E-2</v>
      </c>
    </row>
    <row r="98" spans="2:46">
      <c r="B98" s="61">
        <v>5</v>
      </c>
      <c r="C98" s="62">
        <v>45182</v>
      </c>
      <c r="D98" s="61" t="s">
        <v>209</v>
      </c>
      <c r="E98" s="61" t="s">
        <v>210</v>
      </c>
      <c r="F98" s="61" t="s">
        <v>52</v>
      </c>
      <c r="G98" s="61">
        <v>0.625</v>
      </c>
      <c r="H98" s="61" t="s">
        <v>211</v>
      </c>
      <c r="I98" s="67">
        <v>8000000</v>
      </c>
      <c r="J98" s="62">
        <v>45043</v>
      </c>
      <c r="K98" s="62">
        <v>45191</v>
      </c>
      <c r="L98" s="62">
        <v>45182</v>
      </c>
      <c r="M98" s="61">
        <v>0</v>
      </c>
      <c r="N98" s="61">
        <v>4.8910000000000002E-2</v>
      </c>
      <c r="O98" s="61">
        <v>0.3125</v>
      </c>
      <c r="P98" s="61"/>
      <c r="Q98" s="61">
        <v>139</v>
      </c>
      <c r="R98" s="61">
        <v>0.24359</v>
      </c>
      <c r="S98" s="61">
        <v>87.45</v>
      </c>
      <c r="T98" s="61">
        <v>90.476200000000006</v>
      </c>
      <c r="U98" s="61"/>
      <c r="V98" s="61">
        <v>21.524460000000001</v>
      </c>
      <c r="W98" s="61">
        <v>1.26</v>
      </c>
      <c r="X98" s="61">
        <v>1.25</v>
      </c>
      <c r="Y98" s="61">
        <v>1.27</v>
      </c>
      <c r="Z98" s="61">
        <v>1.28</v>
      </c>
      <c r="AA98" s="61">
        <v>7238099537.8999996</v>
      </c>
      <c r="AB98" s="61">
        <v>363.94</v>
      </c>
      <c r="AC98" s="61">
        <v>45108</v>
      </c>
      <c r="AD98" s="61">
        <v>375.5206</v>
      </c>
      <c r="AE98" s="61">
        <v>45154</v>
      </c>
      <c r="AF98" s="61">
        <v>1.032</v>
      </c>
      <c r="AG98" s="61"/>
      <c r="AH98" s="61"/>
      <c r="AI98" s="61">
        <v>2.82</v>
      </c>
      <c r="AJ98" s="61">
        <v>1.32</v>
      </c>
      <c r="AK98" s="61">
        <v>20</v>
      </c>
      <c r="AL98" s="61">
        <v>420.18</v>
      </c>
      <c r="AM98" s="61">
        <v>424.74</v>
      </c>
      <c r="AN98" s="61">
        <v>19.87</v>
      </c>
      <c r="AO98" s="61">
        <v>19.88</v>
      </c>
      <c r="AP98" s="61">
        <v>19.88</v>
      </c>
      <c r="AQ98" s="61">
        <v>19.88</v>
      </c>
      <c r="AR98" s="61" t="s">
        <v>183</v>
      </c>
      <c r="AS98" s="62"/>
      <c r="AT98" s="43">
        <f t="shared" si="1"/>
        <v>2.8189812528669377E-2</v>
      </c>
    </row>
    <row r="99" spans="2:46">
      <c r="B99" s="61">
        <v>5</v>
      </c>
      <c r="C99" s="62">
        <v>45182</v>
      </c>
      <c r="D99" s="61" t="s">
        <v>85</v>
      </c>
      <c r="E99" s="61" t="s">
        <v>86</v>
      </c>
      <c r="F99" s="61" t="s">
        <v>52</v>
      </c>
      <c r="G99" s="61">
        <v>0.125</v>
      </c>
      <c r="H99" s="61" t="s">
        <v>87</v>
      </c>
      <c r="I99" s="67">
        <v>15725522</v>
      </c>
      <c r="J99" s="62">
        <v>45007</v>
      </c>
      <c r="K99" s="62">
        <v>45191</v>
      </c>
      <c r="L99" s="62">
        <v>45182</v>
      </c>
      <c r="M99" s="61">
        <v>0</v>
      </c>
      <c r="N99" s="61">
        <v>4.8910000000000002E-2</v>
      </c>
      <c r="O99" s="61">
        <v>6.25E-2</v>
      </c>
      <c r="P99" s="61"/>
      <c r="Q99" s="61">
        <v>175</v>
      </c>
      <c r="R99" s="61">
        <v>9.2079999999999995E-2</v>
      </c>
      <c r="S99" s="61">
        <v>79.459999999999994</v>
      </c>
      <c r="T99" s="61">
        <v>123.178</v>
      </c>
      <c r="U99" s="61"/>
      <c r="V99" s="61">
        <v>20.524460000000001</v>
      </c>
      <c r="W99" s="61">
        <v>1.23</v>
      </c>
      <c r="X99" s="61">
        <v>1.22</v>
      </c>
      <c r="Y99" s="61">
        <v>1.24</v>
      </c>
      <c r="Z99" s="61">
        <v>1.25</v>
      </c>
      <c r="AA99" s="61">
        <v>19370383911.799999</v>
      </c>
      <c r="AB99" s="61">
        <v>242.42259999999999</v>
      </c>
      <c r="AC99" s="61">
        <v>45108</v>
      </c>
      <c r="AD99" s="61">
        <v>375.51979999999998</v>
      </c>
      <c r="AE99" s="61">
        <v>45154</v>
      </c>
      <c r="AF99" s="61">
        <v>1.5489999999999999</v>
      </c>
      <c r="AG99" s="61"/>
      <c r="AH99" s="61"/>
      <c r="AI99" s="61">
        <v>7.54</v>
      </c>
      <c r="AJ99" s="61">
        <v>3.52</v>
      </c>
      <c r="AK99" s="61">
        <v>20.21</v>
      </c>
      <c r="AL99" s="61">
        <v>412.88</v>
      </c>
      <c r="AM99" s="61">
        <v>417.77</v>
      </c>
      <c r="AN99" s="61">
        <v>20.09</v>
      </c>
      <c r="AO99" s="61">
        <v>20.09</v>
      </c>
      <c r="AP99" s="61">
        <v>20.09</v>
      </c>
      <c r="AQ99" s="61">
        <v>20.09</v>
      </c>
      <c r="AR99" s="61" t="s">
        <v>183</v>
      </c>
      <c r="AS99" s="62"/>
      <c r="AT99" s="43">
        <f t="shared" si="1"/>
        <v>7.5440726978510286E-2</v>
      </c>
    </row>
    <row r="100" spans="2:46">
      <c r="B100" s="61">
        <v>6</v>
      </c>
      <c r="C100" s="62">
        <v>45182</v>
      </c>
      <c r="D100" s="61" t="s">
        <v>197</v>
      </c>
      <c r="E100" s="61" t="s">
        <v>198</v>
      </c>
      <c r="F100" s="61" t="s">
        <v>52</v>
      </c>
      <c r="G100" s="61">
        <v>0.125</v>
      </c>
      <c r="H100" s="61" t="s">
        <v>199</v>
      </c>
      <c r="I100" s="67">
        <v>11780815</v>
      </c>
      <c r="J100" s="62">
        <v>45148</v>
      </c>
      <c r="K100" s="62">
        <v>45332</v>
      </c>
      <c r="L100" s="62">
        <v>45323</v>
      </c>
      <c r="M100" s="61">
        <v>0</v>
      </c>
      <c r="N100" s="61">
        <v>0.81521999999999994</v>
      </c>
      <c r="O100" s="61">
        <v>6.25E-2</v>
      </c>
      <c r="P100" s="61"/>
      <c r="Q100" s="61">
        <v>34</v>
      </c>
      <c r="R100" s="61">
        <v>1.5779999999999999E-2</v>
      </c>
      <c r="S100" s="61">
        <v>74.63</v>
      </c>
      <c r="T100" s="61">
        <v>102.0014</v>
      </c>
      <c r="U100" s="61"/>
      <c r="V100" s="61">
        <v>24.907609999999998</v>
      </c>
      <c r="W100" s="61">
        <v>1.3</v>
      </c>
      <c r="X100" s="61">
        <v>1.29</v>
      </c>
      <c r="Y100" s="61">
        <v>1.3</v>
      </c>
      <c r="Z100" s="61">
        <v>1.31</v>
      </c>
      <c r="AA100" s="61">
        <v>12016597252.9</v>
      </c>
      <c r="AB100" s="61">
        <v>274.79329999999999</v>
      </c>
      <c r="AC100" s="61">
        <v>45108</v>
      </c>
      <c r="AD100" s="61">
        <v>375.5188</v>
      </c>
      <c r="AE100" s="61">
        <v>45154</v>
      </c>
      <c r="AF100" s="61">
        <v>1.367</v>
      </c>
      <c r="AG100" s="61"/>
      <c r="AH100" s="61"/>
      <c r="AI100" s="61">
        <v>8.61</v>
      </c>
      <c r="AJ100" s="61">
        <v>2.1800000000000002</v>
      </c>
      <c r="AK100" s="61">
        <v>24.45</v>
      </c>
      <c r="AL100" s="61">
        <v>605.29</v>
      </c>
      <c r="AM100" s="61">
        <v>609.5</v>
      </c>
      <c r="AN100" s="61">
        <v>24.29</v>
      </c>
      <c r="AO100" s="61">
        <v>24.29</v>
      </c>
      <c r="AP100" s="61">
        <v>24.29</v>
      </c>
      <c r="AQ100" s="61">
        <v>24.29</v>
      </c>
      <c r="AR100" s="61" t="s">
        <v>183</v>
      </c>
      <c r="AS100" s="62"/>
      <c r="AT100" s="43">
        <f t="shared" si="1"/>
        <v>8.605098924514927E-2</v>
      </c>
    </row>
    <row r="101" spans="2:46">
      <c r="B101" s="61">
        <v>6</v>
      </c>
      <c r="C101" s="62">
        <v>45182</v>
      </c>
      <c r="D101" s="61" t="s">
        <v>88</v>
      </c>
      <c r="E101" s="61" t="s">
        <v>89</v>
      </c>
      <c r="F101" s="61" t="s">
        <v>52</v>
      </c>
      <c r="G101" s="61">
        <v>0.125</v>
      </c>
      <c r="H101" s="61" t="s">
        <v>90</v>
      </c>
      <c r="I101" s="67">
        <v>13485568</v>
      </c>
      <c r="J101" s="62">
        <v>45007</v>
      </c>
      <c r="K101" s="62">
        <v>45191</v>
      </c>
      <c r="L101" s="62">
        <v>45182</v>
      </c>
      <c r="M101" s="61">
        <v>0</v>
      </c>
      <c r="N101" s="61">
        <v>4.8910000000000002E-2</v>
      </c>
      <c r="O101" s="61">
        <v>6.25E-2</v>
      </c>
      <c r="P101" s="61"/>
      <c r="Q101" s="61">
        <v>175</v>
      </c>
      <c r="R101" s="61">
        <v>8.659E-2</v>
      </c>
      <c r="S101" s="61">
        <v>76.95</v>
      </c>
      <c r="T101" s="61">
        <v>112.1789</v>
      </c>
      <c r="U101" s="61"/>
      <c r="V101" s="61">
        <v>22.524460000000001</v>
      </c>
      <c r="W101" s="61">
        <v>1.28</v>
      </c>
      <c r="X101" s="61">
        <v>1.27</v>
      </c>
      <c r="Y101" s="61">
        <v>1.29</v>
      </c>
      <c r="Z101" s="61">
        <v>1.29</v>
      </c>
      <c r="AA101" s="61">
        <v>15127959875.799999</v>
      </c>
      <c r="AB101" s="61">
        <v>257.79000000000002</v>
      </c>
      <c r="AC101" s="61">
        <v>45108</v>
      </c>
      <c r="AD101" s="61">
        <v>375.52010000000001</v>
      </c>
      <c r="AE101" s="61">
        <v>45154</v>
      </c>
      <c r="AF101" s="61">
        <v>1.4570000000000001</v>
      </c>
      <c r="AG101" s="61"/>
      <c r="AH101" s="61"/>
      <c r="AI101" s="61">
        <v>10.83</v>
      </c>
      <c r="AJ101" s="61">
        <v>2.75</v>
      </c>
      <c r="AK101" s="61">
        <v>22.14</v>
      </c>
      <c r="AL101" s="61">
        <v>496.09</v>
      </c>
      <c r="AM101" s="61">
        <v>500.66</v>
      </c>
      <c r="AN101" s="61">
        <v>22</v>
      </c>
      <c r="AO101" s="61">
        <v>22</v>
      </c>
      <c r="AP101" s="61">
        <v>22</v>
      </c>
      <c r="AQ101" s="61">
        <v>22</v>
      </c>
      <c r="AR101" s="61" t="s">
        <v>183</v>
      </c>
      <c r="AS101" s="62"/>
      <c r="AT101" s="43">
        <f t="shared" si="1"/>
        <v>0.10833149228325466</v>
      </c>
    </row>
    <row r="102" spans="2:46">
      <c r="B102" s="61">
        <v>6</v>
      </c>
      <c r="C102" s="62">
        <v>45182</v>
      </c>
      <c r="D102" s="61" t="s">
        <v>79</v>
      </c>
      <c r="E102" s="61" t="s">
        <v>80</v>
      </c>
      <c r="F102" s="61" t="s">
        <v>52</v>
      </c>
      <c r="G102" s="61">
        <v>0.625</v>
      </c>
      <c r="H102" s="61" t="s">
        <v>81</v>
      </c>
      <c r="I102" s="67">
        <v>14090030</v>
      </c>
      <c r="J102" s="62">
        <v>45007</v>
      </c>
      <c r="K102" s="62">
        <v>45191</v>
      </c>
      <c r="L102" s="62">
        <v>45182</v>
      </c>
      <c r="M102" s="61">
        <v>0</v>
      </c>
      <c r="N102" s="61">
        <v>4.8910000000000002E-2</v>
      </c>
      <c r="O102" s="61">
        <v>0.3125</v>
      </c>
      <c r="P102" s="61"/>
      <c r="Q102" s="61">
        <v>175</v>
      </c>
      <c r="R102" s="61">
        <v>0.51546999999999998</v>
      </c>
      <c r="S102" s="61">
        <v>92.81</v>
      </c>
      <c r="T102" s="61">
        <v>161.4777</v>
      </c>
      <c r="U102" s="61"/>
      <c r="V102" s="61">
        <v>16.524460000000001</v>
      </c>
      <c r="W102" s="61">
        <v>1.06</v>
      </c>
      <c r="X102" s="61">
        <v>1.05</v>
      </c>
      <c r="Y102" s="61">
        <v>1.07</v>
      </c>
      <c r="Z102" s="61">
        <v>1.08</v>
      </c>
      <c r="AA102" s="61">
        <v>22752257015.200001</v>
      </c>
      <c r="AB102" s="61">
        <v>216.52260000000001</v>
      </c>
      <c r="AC102" s="61">
        <v>45108</v>
      </c>
      <c r="AD102" s="61">
        <v>375.51940000000002</v>
      </c>
      <c r="AE102" s="61">
        <v>45154</v>
      </c>
      <c r="AF102" s="61">
        <v>1.734</v>
      </c>
      <c r="AG102" s="61"/>
      <c r="AH102" s="61"/>
      <c r="AI102" s="61">
        <v>16.29</v>
      </c>
      <c r="AJ102" s="61">
        <v>4.1399999999999997</v>
      </c>
      <c r="AK102" s="61">
        <v>15.64</v>
      </c>
      <c r="AL102" s="61">
        <v>253.81</v>
      </c>
      <c r="AM102" s="61">
        <v>258.82</v>
      </c>
      <c r="AN102" s="61">
        <v>15.55</v>
      </c>
      <c r="AO102" s="61">
        <v>15.56</v>
      </c>
      <c r="AP102" s="61">
        <v>15.56</v>
      </c>
      <c r="AQ102" s="61">
        <v>15.56</v>
      </c>
      <c r="AR102" s="61" t="s">
        <v>183</v>
      </c>
      <c r="AS102" s="62"/>
      <c r="AT102" s="43">
        <f t="shared" si="1"/>
        <v>0.16292917058906611</v>
      </c>
    </row>
    <row r="103" spans="2:46">
      <c r="B103" s="61">
        <v>6</v>
      </c>
      <c r="C103" s="62">
        <v>45182</v>
      </c>
      <c r="D103" s="61" t="s">
        <v>200</v>
      </c>
      <c r="E103" s="61" t="s">
        <v>201</v>
      </c>
      <c r="F103" s="61" t="s">
        <v>52</v>
      </c>
      <c r="G103" s="61">
        <v>0.125</v>
      </c>
      <c r="H103" s="61" t="s">
        <v>202</v>
      </c>
      <c r="I103" s="67">
        <v>12446999</v>
      </c>
      <c r="J103" s="62">
        <v>45148</v>
      </c>
      <c r="K103" s="62">
        <v>45332</v>
      </c>
      <c r="L103" s="62">
        <v>45323</v>
      </c>
      <c r="M103" s="61">
        <v>0</v>
      </c>
      <c r="N103" s="61">
        <v>0.81521999999999994</v>
      </c>
      <c r="O103" s="61">
        <v>6.25E-2</v>
      </c>
      <c r="P103" s="61"/>
      <c r="Q103" s="61">
        <v>34</v>
      </c>
      <c r="R103" s="61">
        <v>1.549E-2</v>
      </c>
      <c r="S103" s="61">
        <v>83.82</v>
      </c>
      <c r="T103" s="61">
        <v>112.408</v>
      </c>
      <c r="U103" s="61"/>
      <c r="V103" s="61">
        <v>17.907609999999998</v>
      </c>
      <c r="W103" s="61">
        <v>1.0900000000000001</v>
      </c>
      <c r="X103" s="61">
        <v>1.08</v>
      </c>
      <c r="Y103" s="61">
        <v>1.1000000000000001</v>
      </c>
      <c r="Z103" s="61">
        <v>1.1100000000000001</v>
      </c>
      <c r="AA103" s="61">
        <v>13991428524.5</v>
      </c>
      <c r="AB103" s="61">
        <v>280.0548</v>
      </c>
      <c r="AC103" s="61">
        <v>45108</v>
      </c>
      <c r="AD103" s="61">
        <v>375.51990000000001</v>
      </c>
      <c r="AE103" s="61">
        <v>45154</v>
      </c>
      <c r="AF103" s="61">
        <v>1.341</v>
      </c>
      <c r="AG103" s="61"/>
      <c r="AH103" s="61"/>
      <c r="AI103" s="61">
        <v>10.02</v>
      </c>
      <c r="AJ103" s="61">
        <v>2.54</v>
      </c>
      <c r="AK103" s="61">
        <v>17.690000000000001</v>
      </c>
      <c r="AL103" s="61">
        <v>315.47000000000003</v>
      </c>
      <c r="AM103" s="61">
        <v>320.76</v>
      </c>
      <c r="AN103" s="61">
        <v>17.59</v>
      </c>
      <c r="AO103" s="61">
        <v>17.59</v>
      </c>
      <c r="AP103" s="61">
        <v>17.59</v>
      </c>
      <c r="AQ103" s="61">
        <v>17.59</v>
      </c>
      <c r="AR103" s="61" t="s">
        <v>183</v>
      </c>
      <c r="AS103" s="62"/>
      <c r="AT103" s="43">
        <f t="shared" si="1"/>
        <v>0.10019277838370302</v>
      </c>
    </row>
    <row r="104" spans="2:46">
      <c r="B104" s="61">
        <v>6</v>
      </c>
      <c r="C104" s="62">
        <v>45182</v>
      </c>
      <c r="D104" s="61" t="s">
        <v>91</v>
      </c>
      <c r="E104" s="61" t="s">
        <v>92</v>
      </c>
      <c r="F104" s="61" t="s">
        <v>52</v>
      </c>
      <c r="G104" s="61">
        <v>0.75</v>
      </c>
      <c r="H104" s="61" t="s">
        <v>93</v>
      </c>
      <c r="I104" s="67">
        <v>11686640</v>
      </c>
      <c r="J104" s="62">
        <v>45068</v>
      </c>
      <c r="K104" s="62">
        <v>45252</v>
      </c>
      <c r="L104" s="62">
        <v>45243</v>
      </c>
      <c r="M104" s="61">
        <v>0</v>
      </c>
      <c r="N104" s="61">
        <v>0.38042999999999999</v>
      </c>
      <c r="O104" s="61">
        <v>0.375</v>
      </c>
      <c r="P104" s="61"/>
      <c r="Q104" s="61">
        <v>114</v>
      </c>
      <c r="R104" s="61">
        <v>0.41993000000000003</v>
      </c>
      <c r="S104" s="61">
        <v>88.24</v>
      </c>
      <c r="T104" s="61">
        <v>159.9058</v>
      </c>
      <c r="U104" s="61"/>
      <c r="V104" s="61">
        <v>24.19022</v>
      </c>
      <c r="W104" s="61">
        <v>1.29</v>
      </c>
      <c r="X104" s="61">
        <v>1.28</v>
      </c>
      <c r="Y104" s="61">
        <v>1.3</v>
      </c>
      <c r="Z104" s="61">
        <v>1.3</v>
      </c>
      <c r="AA104" s="61">
        <v>18687613611.900002</v>
      </c>
      <c r="AB104" s="61">
        <v>207.76669999999999</v>
      </c>
      <c r="AC104" s="61">
        <v>45108</v>
      </c>
      <c r="AD104" s="61">
        <v>375.51960000000003</v>
      </c>
      <c r="AE104" s="61">
        <v>45154</v>
      </c>
      <c r="AF104" s="61">
        <v>1.8069999999999999</v>
      </c>
      <c r="AG104" s="61"/>
      <c r="AH104" s="61"/>
      <c r="AI104" s="61">
        <v>13.38</v>
      </c>
      <c r="AJ104" s="61">
        <v>3.4</v>
      </c>
      <c r="AK104" s="61">
        <v>21.95</v>
      </c>
      <c r="AL104" s="61">
        <v>513.82000000000005</v>
      </c>
      <c r="AM104" s="61">
        <v>518.02</v>
      </c>
      <c r="AN104" s="61">
        <v>21.8</v>
      </c>
      <c r="AO104" s="61">
        <v>21.81</v>
      </c>
      <c r="AP104" s="61">
        <v>21.81</v>
      </c>
      <c r="AQ104" s="61">
        <v>21.81</v>
      </c>
      <c r="AR104" s="61" t="s">
        <v>183</v>
      </c>
      <c r="AS104" s="62"/>
      <c r="AT104" s="43">
        <f t="shared" si="1"/>
        <v>0.13382221306843148</v>
      </c>
    </row>
    <row r="105" spans="2:46">
      <c r="B105" s="61">
        <v>6</v>
      </c>
      <c r="C105" s="62">
        <v>45182</v>
      </c>
      <c r="D105" s="61" t="s">
        <v>82</v>
      </c>
      <c r="E105" s="61" t="s">
        <v>83</v>
      </c>
      <c r="F105" s="61" t="s">
        <v>52</v>
      </c>
      <c r="G105" s="61">
        <v>0.625</v>
      </c>
      <c r="H105" s="61" t="s">
        <v>84</v>
      </c>
      <c r="I105" s="67">
        <v>12559257</v>
      </c>
      <c r="J105" s="62">
        <v>45068</v>
      </c>
      <c r="K105" s="62">
        <v>45252</v>
      </c>
      <c r="L105" s="62">
        <v>45243</v>
      </c>
      <c r="M105" s="61">
        <v>0</v>
      </c>
      <c r="N105" s="61">
        <v>0.38042999999999999</v>
      </c>
      <c r="O105" s="61">
        <v>0.3125</v>
      </c>
      <c r="P105" s="61"/>
      <c r="Q105" s="61">
        <v>114</v>
      </c>
      <c r="R105" s="61">
        <v>0.3422</v>
      </c>
      <c r="S105" s="61">
        <v>90.59</v>
      </c>
      <c r="T105" s="61">
        <v>160.4555</v>
      </c>
      <c r="U105" s="61"/>
      <c r="V105" s="61">
        <v>19.19022</v>
      </c>
      <c r="W105" s="61">
        <v>1.1399999999999999</v>
      </c>
      <c r="X105" s="61">
        <v>1.1299999999999999</v>
      </c>
      <c r="Y105" s="61">
        <v>1.1499999999999999</v>
      </c>
      <c r="Z105" s="61">
        <v>1.1499999999999999</v>
      </c>
      <c r="AA105" s="61">
        <v>20152018464.799999</v>
      </c>
      <c r="AB105" s="61">
        <v>212.46449999999999</v>
      </c>
      <c r="AC105" s="61">
        <v>45108</v>
      </c>
      <c r="AD105" s="61">
        <v>375.5204</v>
      </c>
      <c r="AE105" s="61">
        <v>45154</v>
      </c>
      <c r="AF105" s="61">
        <v>1.7669999999999999</v>
      </c>
      <c r="AG105" s="61"/>
      <c r="AH105" s="61"/>
      <c r="AI105" s="61">
        <v>14.43</v>
      </c>
      <c r="AJ105" s="61">
        <v>3.66</v>
      </c>
      <c r="AK105" s="61">
        <v>18.010000000000002</v>
      </c>
      <c r="AL105" s="61">
        <v>338.32</v>
      </c>
      <c r="AM105" s="61">
        <v>343.35</v>
      </c>
      <c r="AN105" s="61">
        <v>17.899999999999999</v>
      </c>
      <c r="AO105" s="61">
        <v>17.91</v>
      </c>
      <c r="AP105" s="61">
        <v>17.91</v>
      </c>
      <c r="AQ105" s="61">
        <v>17.91</v>
      </c>
      <c r="AR105" s="61" t="s">
        <v>183</v>
      </c>
      <c r="AS105" s="62"/>
      <c r="AT105" s="43">
        <f t="shared" si="1"/>
        <v>0.14430883283236098</v>
      </c>
    </row>
    <row r="106" spans="2:46">
      <c r="B106" s="61">
        <v>6</v>
      </c>
      <c r="C106" s="62">
        <v>45182</v>
      </c>
      <c r="D106" s="61" t="s">
        <v>206</v>
      </c>
      <c r="E106" s="61" t="s">
        <v>207</v>
      </c>
      <c r="F106" s="61" t="s">
        <v>52</v>
      </c>
      <c r="G106" s="61">
        <v>0.125</v>
      </c>
      <c r="H106" s="61" t="s">
        <v>208</v>
      </c>
      <c r="I106" s="67">
        <v>9430074</v>
      </c>
      <c r="J106" s="62">
        <v>45007</v>
      </c>
      <c r="K106" s="62">
        <v>45191</v>
      </c>
      <c r="L106" s="62">
        <v>45182</v>
      </c>
      <c r="M106" s="61">
        <v>0</v>
      </c>
      <c r="N106" s="61">
        <v>4.8910000000000002E-2</v>
      </c>
      <c r="O106" s="61">
        <v>6.25E-2</v>
      </c>
      <c r="P106" s="61"/>
      <c r="Q106" s="61">
        <v>175</v>
      </c>
      <c r="R106" s="61">
        <v>7.5230000000000005E-2</v>
      </c>
      <c r="S106" s="61">
        <v>86.32</v>
      </c>
      <c r="T106" s="61">
        <v>109.3175</v>
      </c>
      <c r="U106" s="61"/>
      <c r="V106" s="61">
        <v>15.524459999999999</v>
      </c>
      <c r="W106" s="61">
        <v>1.05</v>
      </c>
      <c r="X106" s="61">
        <v>1.03</v>
      </c>
      <c r="Y106" s="61">
        <v>1.05</v>
      </c>
      <c r="Z106" s="61">
        <v>1.06</v>
      </c>
      <c r="AA106" s="61">
        <v>10308721522.6</v>
      </c>
      <c r="AB106" s="61">
        <v>296.72579999999999</v>
      </c>
      <c r="AC106" s="61">
        <v>45108</v>
      </c>
      <c r="AD106" s="61">
        <v>375.5213</v>
      </c>
      <c r="AE106" s="61">
        <v>45154</v>
      </c>
      <c r="AF106" s="61">
        <v>1.266</v>
      </c>
      <c r="AG106" s="61"/>
      <c r="AH106" s="61"/>
      <c r="AI106" s="61">
        <v>7.38</v>
      </c>
      <c r="AJ106" s="61">
        <v>1.87</v>
      </c>
      <c r="AK106" s="61">
        <v>15.35</v>
      </c>
      <c r="AL106" s="61">
        <v>237.55</v>
      </c>
      <c r="AM106" s="61">
        <v>242.64</v>
      </c>
      <c r="AN106" s="61">
        <v>15.27</v>
      </c>
      <c r="AO106" s="61">
        <v>15.27</v>
      </c>
      <c r="AP106" s="61">
        <v>15.28</v>
      </c>
      <c r="AQ106" s="61">
        <v>15.28</v>
      </c>
      <c r="AR106" s="61" t="s">
        <v>183</v>
      </c>
      <c r="AS106" s="62"/>
      <c r="AT106" s="43">
        <f t="shared" si="1"/>
        <v>7.3820871766207441E-2</v>
      </c>
    </row>
    <row r="107" spans="2:46">
      <c r="B107" s="61">
        <v>6</v>
      </c>
      <c r="C107" s="62">
        <v>45182</v>
      </c>
      <c r="D107" s="61" t="s">
        <v>209</v>
      </c>
      <c r="E107" s="61" t="s">
        <v>210</v>
      </c>
      <c r="F107" s="61" t="s">
        <v>52</v>
      </c>
      <c r="G107" s="61">
        <v>0.625</v>
      </c>
      <c r="H107" s="61" t="s">
        <v>211</v>
      </c>
      <c r="I107" s="67">
        <v>8000000</v>
      </c>
      <c r="J107" s="62">
        <v>45043</v>
      </c>
      <c r="K107" s="62">
        <v>45191</v>
      </c>
      <c r="L107" s="62">
        <v>45182</v>
      </c>
      <c r="M107" s="61">
        <v>0</v>
      </c>
      <c r="N107" s="61">
        <v>4.8910000000000002E-2</v>
      </c>
      <c r="O107" s="61">
        <v>0.3125</v>
      </c>
      <c r="P107" s="61"/>
      <c r="Q107" s="61">
        <v>139</v>
      </c>
      <c r="R107" s="61">
        <v>0.24359</v>
      </c>
      <c r="S107" s="61">
        <v>87.45</v>
      </c>
      <c r="T107" s="61">
        <v>90.476200000000006</v>
      </c>
      <c r="U107" s="61"/>
      <c r="V107" s="61">
        <v>21.524460000000001</v>
      </c>
      <c r="W107" s="61">
        <v>1.26</v>
      </c>
      <c r="X107" s="61">
        <v>1.25</v>
      </c>
      <c r="Y107" s="61">
        <v>1.27</v>
      </c>
      <c r="Z107" s="61">
        <v>1.28</v>
      </c>
      <c r="AA107" s="61">
        <v>7238099537.8999996</v>
      </c>
      <c r="AB107" s="61">
        <v>363.94</v>
      </c>
      <c r="AC107" s="61">
        <v>45108</v>
      </c>
      <c r="AD107" s="61">
        <v>375.5206</v>
      </c>
      <c r="AE107" s="61">
        <v>45154</v>
      </c>
      <c r="AF107" s="61">
        <v>1.032</v>
      </c>
      <c r="AG107" s="61"/>
      <c r="AH107" s="61"/>
      <c r="AI107" s="61">
        <v>5.18</v>
      </c>
      <c r="AJ107" s="61">
        <v>1.32</v>
      </c>
      <c r="AK107" s="61">
        <v>20</v>
      </c>
      <c r="AL107" s="61">
        <v>420.18</v>
      </c>
      <c r="AM107" s="61">
        <v>424.74</v>
      </c>
      <c r="AN107" s="61">
        <v>19.87</v>
      </c>
      <c r="AO107" s="61">
        <v>19.88</v>
      </c>
      <c r="AP107" s="61">
        <v>19.88</v>
      </c>
      <c r="AQ107" s="61">
        <v>19.88</v>
      </c>
      <c r="AR107" s="61" t="s">
        <v>183</v>
      </c>
      <c r="AS107" s="62"/>
      <c r="AT107" s="43">
        <f t="shared" si="1"/>
        <v>5.1832112900416935E-2</v>
      </c>
    </row>
    <row r="108" spans="2:46">
      <c r="B108" s="61">
        <v>6</v>
      </c>
      <c r="C108" s="62">
        <v>45182</v>
      </c>
      <c r="D108" s="61" t="s">
        <v>85</v>
      </c>
      <c r="E108" s="61" t="s">
        <v>86</v>
      </c>
      <c r="F108" s="61" t="s">
        <v>52</v>
      </c>
      <c r="G108" s="61">
        <v>0.125</v>
      </c>
      <c r="H108" s="61" t="s">
        <v>87</v>
      </c>
      <c r="I108" s="67">
        <v>15725522</v>
      </c>
      <c r="J108" s="62">
        <v>45007</v>
      </c>
      <c r="K108" s="62">
        <v>45191</v>
      </c>
      <c r="L108" s="62">
        <v>45182</v>
      </c>
      <c r="M108" s="61">
        <v>0</v>
      </c>
      <c r="N108" s="61">
        <v>4.8910000000000002E-2</v>
      </c>
      <c r="O108" s="61">
        <v>6.25E-2</v>
      </c>
      <c r="P108" s="61"/>
      <c r="Q108" s="61">
        <v>175</v>
      </c>
      <c r="R108" s="61">
        <v>9.2079999999999995E-2</v>
      </c>
      <c r="S108" s="61">
        <v>79.459999999999994</v>
      </c>
      <c r="T108" s="61">
        <v>123.178</v>
      </c>
      <c r="U108" s="61"/>
      <c r="V108" s="61">
        <v>20.524460000000001</v>
      </c>
      <c r="W108" s="61">
        <v>1.23</v>
      </c>
      <c r="X108" s="61">
        <v>1.22</v>
      </c>
      <c r="Y108" s="61">
        <v>1.24</v>
      </c>
      <c r="Z108" s="61">
        <v>1.25</v>
      </c>
      <c r="AA108" s="61">
        <v>19370383911.799999</v>
      </c>
      <c r="AB108" s="61">
        <v>242.42259999999999</v>
      </c>
      <c r="AC108" s="61">
        <v>45108</v>
      </c>
      <c r="AD108" s="61">
        <v>375.51979999999998</v>
      </c>
      <c r="AE108" s="61">
        <v>45154</v>
      </c>
      <c r="AF108" s="61">
        <v>1.5489999999999999</v>
      </c>
      <c r="AG108" s="61"/>
      <c r="AH108" s="61"/>
      <c r="AI108" s="61">
        <v>13.87</v>
      </c>
      <c r="AJ108" s="61">
        <v>3.52</v>
      </c>
      <c r="AK108" s="61">
        <v>20.21</v>
      </c>
      <c r="AL108" s="61">
        <v>412.88</v>
      </c>
      <c r="AM108" s="61">
        <v>417.77</v>
      </c>
      <c r="AN108" s="61">
        <v>20.09</v>
      </c>
      <c r="AO108" s="61">
        <v>20.09</v>
      </c>
      <c r="AP108" s="61">
        <v>20.09</v>
      </c>
      <c r="AQ108" s="61">
        <v>20.09</v>
      </c>
      <c r="AR108" s="61" t="s">
        <v>183</v>
      </c>
      <c r="AS108" s="62"/>
      <c r="AT108" s="43">
        <f t="shared" si="1"/>
        <v>0.13871153893141011</v>
      </c>
    </row>
    <row r="109" spans="2:46">
      <c r="B109" s="61">
        <v>7</v>
      </c>
      <c r="C109" s="62">
        <v>45182</v>
      </c>
      <c r="D109" s="61" t="s">
        <v>188</v>
      </c>
      <c r="E109" s="61" t="s">
        <v>189</v>
      </c>
      <c r="F109" s="61" t="s">
        <v>52</v>
      </c>
      <c r="G109" s="61">
        <v>0.75</v>
      </c>
      <c r="H109" s="61" t="s">
        <v>190</v>
      </c>
      <c r="I109" s="67">
        <v>3530375</v>
      </c>
      <c r="J109" s="62">
        <v>45105</v>
      </c>
      <c r="K109" s="62">
        <v>45252</v>
      </c>
      <c r="L109" s="62">
        <v>45243</v>
      </c>
      <c r="M109" s="61">
        <v>0</v>
      </c>
      <c r="N109" s="61">
        <v>0.38042999999999999</v>
      </c>
      <c r="O109" s="61">
        <v>0.375</v>
      </c>
      <c r="P109" s="61"/>
      <c r="Q109" s="61">
        <v>77</v>
      </c>
      <c r="R109" s="61">
        <v>0.15831000000000001</v>
      </c>
      <c r="S109" s="61">
        <v>100.84</v>
      </c>
      <c r="T109" s="61">
        <v>101.8867</v>
      </c>
      <c r="U109" s="61"/>
      <c r="V109" s="61">
        <v>10.19022</v>
      </c>
      <c r="W109" s="61">
        <v>0.6</v>
      </c>
      <c r="X109" s="61">
        <v>0.57999999999999996</v>
      </c>
      <c r="Y109" s="61">
        <v>0.61</v>
      </c>
      <c r="Z109" s="61">
        <v>0.63</v>
      </c>
      <c r="AA109" s="61">
        <v>3596983019.1999998</v>
      </c>
      <c r="AB109" s="61">
        <v>372.24</v>
      </c>
      <c r="AC109" s="61">
        <v>45108</v>
      </c>
      <c r="AD109" s="61">
        <v>375.51940000000002</v>
      </c>
      <c r="AE109" s="61">
        <v>45154</v>
      </c>
      <c r="AF109" s="61">
        <v>1.0089999999999999</v>
      </c>
      <c r="AG109" s="61"/>
      <c r="AH109" s="61"/>
      <c r="AI109" s="61">
        <v>1.1499999999999999</v>
      </c>
      <c r="AJ109" s="61">
        <v>0.65</v>
      </c>
      <c r="AK109" s="61">
        <v>9.82</v>
      </c>
      <c r="AL109" s="61">
        <v>98.78</v>
      </c>
      <c r="AM109" s="61">
        <v>103.04</v>
      </c>
      <c r="AN109" s="61">
        <v>9.7899999999999991</v>
      </c>
      <c r="AO109" s="61">
        <v>9.7899999999999991</v>
      </c>
      <c r="AP109" s="61">
        <v>9.7899999999999991</v>
      </c>
      <c r="AQ109" s="61">
        <v>9.7899999999999991</v>
      </c>
      <c r="AR109" s="61" t="s">
        <v>183</v>
      </c>
      <c r="AS109" s="62"/>
      <c r="AT109" s="43">
        <f t="shared" si="1"/>
        <v>1.148787827803489E-2</v>
      </c>
    </row>
    <row r="110" spans="2:46">
      <c r="B110" s="61">
        <v>7</v>
      </c>
      <c r="C110" s="62">
        <v>45182</v>
      </c>
      <c r="D110" s="61" t="s">
        <v>184</v>
      </c>
      <c r="E110" s="61" t="s">
        <v>185</v>
      </c>
      <c r="F110" s="61" t="s">
        <v>52</v>
      </c>
      <c r="G110" s="61">
        <v>0.125</v>
      </c>
      <c r="H110" s="61" t="s">
        <v>186</v>
      </c>
      <c r="I110" s="67">
        <v>11504038</v>
      </c>
      <c r="J110" s="62">
        <v>45148</v>
      </c>
      <c r="K110" s="62">
        <v>45332</v>
      </c>
      <c r="L110" s="62">
        <v>45323</v>
      </c>
      <c r="M110" s="61">
        <v>0</v>
      </c>
      <c r="N110" s="61">
        <v>0.81521999999999994</v>
      </c>
      <c r="O110" s="61">
        <v>6.25E-2</v>
      </c>
      <c r="P110" s="61"/>
      <c r="Q110" s="61">
        <v>34</v>
      </c>
      <c r="R110" s="61">
        <v>1.477E-2</v>
      </c>
      <c r="S110" s="61">
        <v>96.908000000000001</v>
      </c>
      <c r="T110" s="61">
        <v>123.9611</v>
      </c>
      <c r="U110" s="61"/>
      <c r="V110" s="61">
        <v>7.90761</v>
      </c>
      <c r="W110" s="61">
        <v>0.45</v>
      </c>
      <c r="X110" s="61">
        <v>0.42</v>
      </c>
      <c r="Y110" s="61">
        <v>0.46</v>
      </c>
      <c r="Z110" s="61">
        <v>0.48</v>
      </c>
      <c r="AA110" s="61">
        <v>14260528857.299999</v>
      </c>
      <c r="AB110" s="61">
        <v>293.60320000000002</v>
      </c>
      <c r="AC110" s="61">
        <v>45108</v>
      </c>
      <c r="AD110" s="61">
        <v>375.5215</v>
      </c>
      <c r="AE110" s="61">
        <v>45154</v>
      </c>
      <c r="AF110" s="61">
        <v>1.2789999999999999</v>
      </c>
      <c r="AG110" s="61"/>
      <c r="AH110" s="61"/>
      <c r="AI110" s="61">
        <v>4.55</v>
      </c>
      <c r="AJ110" s="61">
        <v>2.59</v>
      </c>
      <c r="AK110" s="61">
        <v>7.87</v>
      </c>
      <c r="AL110" s="61">
        <v>62.13</v>
      </c>
      <c r="AM110" s="61">
        <v>65.739999999999995</v>
      </c>
      <c r="AN110" s="61">
        <v>7.85</v>
      </c>
      <c r="AO110" s="61">
        <v>7.85</v>
      </c>
      <c r="AP110" s="61">
        <v>7.85</v>
      </c>
      <c r="AQ110" s="61">
        <v>7.85</v>
      </c>
      <c r="AR110" s="61" t="s">
        <v>183</v>
      </c>
      <c r="AS110" s="62"/>
      <c r="AT110" s="43">
        <f t="shared" si="1"/>
        <v>4.5544618592473107E-2</v>
      </c>
    </row>
    <row r="111" spans="2:46">
      <c r="B111" s="61">
        <v>7</v>
      </c>
      <c r="C111" s="62">
        <v>45182</v>
      </c>
      <c r="D111" s="61" t="s">
        <v>187</v>
      </c>
      <c r="E111" s="61" t="s">
        <v>63</v>
      </c>
      <c r="F111" s="61" t="s">
        <v>53</v>
      </c>
      <c r="G111" s="61">
        <v>4.125</v>
      </c>
      <c r="H111" s="61" t="s">
        <v>64</v>
      </c>
      <c r="I111" s="67">
        <v>4841239</v>
      </c>
      <c r="J111" s="62">
        <v>45129</v>
      </c>
      <c r="K111" s="62">
        <v>45313</v>
      </c>
      <c r="L111" s="62">
        <v>45302</v>
      </c>
      <c r="M111" s="61">
        <v>0</v>
      </c>
      <c r="N111" s="61">
        <v>0.71196000000000004</v>
      </c>
      <c r="O111" s="61">
        <v>2.0625</v>
      </c>
      <c r="P111" s="61">
        <v>5.7294999999999998</v>
      </c>
      <c r="Q111" s="61">
        <v>53</v>
      </c>
      <c r="R111" s="61">
        <v>1.65035</v>
      </c>
      <c r="S111" s="61">
        <v>337.10500000000002</v>
      </c>
      <c r="T111" s="61">
        <v>338.75529999999998</v>
      </c>
      <c r="U111" s="61">
        <v>278.63010000000003</v>
      </c>
      <c r="V111" s="61">
        <v>6.8559799999999997</v>
      </c>
      <c r="W111" s="61">
        <v>0.44</v>
      </c>
      <c r="X111" s="61">
        <v>0.05</v>
      </c>
      <c r="Y111" s="61">
        <v>0.61</v>
      </c>
      <c r="Z111" s="61">
        <v>0.86</v>
      </c>
      <c r="AA111" s="61">
        <v>16399955882</v>
      </c>
      <c r="AB111" s="61">
        <v>135.1</v>
      </c>
      <c r="AC111" s="61">
        <v>45108</v>
      </c>
      <c r="AD111" s="61">
        <v>374.2</v>
      </c>
      <c r="AE111" s="61">
        <v>45154</v>
      </c>
      <c r="AF111" s="61">
        <v>2.77</v>
      </c>
      <c r="AG111" s="61">
        <v>0.33333000000000002</v>
      </c>
      <c r="AH111" s="61">
        <v>375.3</v>
      </c>
      <c r="AI111" s="61">
        <v>5.24</v>
      </c>
      <c r="AJ111" s="61">
        <v>2.98</v>
      </c>
      <c r="AK111" s="61">
        <v>6.11</v>
      </c>
      <c r="AL111" s="61">
        <v>40.18</v>
      </c>
      <c r="AM111" s="61">
        <v>43.05</v>
      </c>
      <c r="AN111" s="61">
        <v>6.08</v>
      </c>
      <c r="AO111" s="61">
        <v>6.09</v>
      </c>
      <c r="AP111" s="61">
        <v>6.1</v>
      </c>
      <c r="AQ111" s="61">
        <v>6.12</v>
      </c>
      <c r="AR111" s="61" t="s">
        <v>183</v>
      </c>
      <c r="AS111" s="62"/>
      <c r="AT111" s="43">
        <f t="shared" si="1"/>
        <v>5.2377421837109556E-2</v>
      </c>
    </row>
    <row r="112" spans="2:46">
      <c r="B112" s="61">
        <v>7</v>
      </c>
      <c r="C112" s="62">
        <v>45182</v>
      </c>
      <c r="D112" s="61" t="s">
        <v>197</v>
      </c>
      <c r="E112" s="61" t="s">
        <v>198</v>
      </c>
      <c r="F112" s="61" t="s">
        <v>52</v>
      </c>
      <c r="G112" s="61">
        <v>0.125</v>
      </c>
      <c r="H112" s="61" t="s">
        <v>199</v>
      </c>
      <c r="I112" s="67">
        <v>11780815</v>
      </c>
      <c r="J112" s="62">
        <v>45148</v>
      </c>
      <c r="K112" s="62">
        <v>45332</v>
      </c>
      <c r="L112" s="62">
        <v>45323</v>
      </c>
      <c r="M112" s="61">
        <v>0</v>
      </c>
      <c r="N112" s="61">
        <v>0.81521999999999994</v>
      </c>
      <c r="O112" s="61">
        <v>6.25E-2</v>
      </c>
      <c r="P112" s="61"/>
      <c r="Q112" s="61">
        <v>34</v>
      </c>
      <c r="R112" s="61">
        <v>1.5779999999999999E-2</v>
      </c>
      <c r="S112" s="61">
        <v>74.63</v>
      </c>
      <c r="T112" s="61">
        <v>102.0014</v>
      </c>
      <c r="U112" s="61"/>
      <c r="V112" s="61">
        <v>24.907609999999998</v>
      </c>
      <c r="W112" s="61">
        <v>1.3</v>
      </c>
      <c r="X112" s="61">
        <v>1.29</v>
      </c>
      <c r="Y112" s="61">
        <v>1.3</v>
      </c>
      <c r="Z112" s="61">
        <v>1.31</v>
      </c>
      <c r="AA112" s="61">
        <v>12016597252.9</v>
      </c>
      <c r="AB112" s="61">
        <v>274.79329999999999</v>
      </c>
      <c r="AC112" s="61">
        <v>45108</v>
      </c>
      <c r="AD112" s="61">
        <v>375.5188</v>
      </c>
      <c r="AE112" s="61">
        <v>45154</v>
      </c>
      <c r="AF112" s="61">
        <v>1.367</v>
      </c>
      <c r="AG112" s="61"/>
      <c r="AH112" s="61"/>
      <c r="AI112" s="61">
        <v>3.84</v>
      </c>
      <c r="AJ112" s="61">
        <v>2.1800000000000002</v>
      </c>
      <c r="AK112" s="61">
        <v>24.45</v>
      </c>
      <c r="AL112" s="61">
        <v>605.29</v>
      </c>
      <c r="AM112" s="61">
        <v>609.5</v>
      </c>
      <c r="AN112" s="61">
        <v>24.29</v>
      </c>
      <c r="AO112" s="61">
        <v>24.29</v>
      </c>
      <c r="AP112" s="61">
        <v>24.29</v>
      </c>
      <c r="AQ112" s="61">
        <v>24.29</v>
      </c>
      <c r="AR112" s="61" t="s">
        <v>183</v>
      </c>
      <c r="AS112" s="62"/>
      <c r="AT112" s="43">
        <f t="shared" si="1"/>
        <v>3.8378053446631526E-2</v>
      </c>
    </row>
    <row r="113" spans="2:46">
      <c r="B113" s="61">
        <v>7</v>
      </c>
      <c r="C113" s="62">
        <v>45182</v>
      </c>
      <c r="D113" s="61" t="s">
        <v>88</v>
      </c>
      <c r="E113" s="61" t="s">
        <v>89</v>
      </c>
      <c r="F113" s="61" t="s">
        <v>52</v>
      </c>
      <c r="G113" s="61">
        <v>0.125</v>
      </c>
      <c r="H113" s="61" t="s">
        <v>90</v>
      </c>
      <c r="I113" s="67">
        <v>13485568</v>
      </c>
      <c r="J113" s="62">
        <v>45007</v>
      </c>
      <c r="K113" s="62">
        <v>45191</v>
      </c>
      <c r="L113" s="62">
        <v>45182</v>
      </c>
      <c r="M113" s="61">
        <v>0</v>
      </c>
      <c r="N113" s="61">
        <v>4.8910000000000002E-2</v>
      </c>
      <c r="O113" s="61">
        <v>6.25E-2</v>
      </c>
      <c r="P113" s="61"/>
      <c r="Q113" s="61">
        <v>175</v>
      </c>
      <c r="R113" s="61">
        <v>8.659E-2</v>
      </c>
      <c r="S113" s="61">
        <v>76.95</v>
      </c>
      <c r="T113" s="61">
        <v>112.1789</v>
      </c>
      <c r="U113" s="61"/>
      <c r="V113" s="61">
        <v>22.524460000000001</v>
      </c>
      <c r="W113" s="61">
        <v>1.28</v>
      </c>
      <c r="X113" s="61">
        <v>1.27</v>
      </c>
      <c r="Y113" s="61">
        <v>1.29</v>
      </c>
      <c r="Z113" s="61">
        <v>1.29</v>
      </c>
      <c r="AA113" s="61">
        <v>15127959875.799999</v>
      </c>
      <c r="AB113" s="61">
        <v>257.79000000000002</v>
      </c>
      <c r="AC113" s="61">
        <v>45108</v>
      </c>
      <c r="AD113" s="61">
        <v>375.52010000000001</v>
      </c>
      <c r="AE113" s="61">
        <v>45154</v>
      </c>
      <c r="AF113" s="61">
        <v>1.4570000000000001</v>
      </c>
      <c r="AG113" s="61"/>
      <c r="AH113" s="61"/>
      <c r="AI113" s="61">
        <v>4.83</v>
      </c>
      <c r="AJ113" s="61">
        <v>2.75</v>
      </c>
      <c r="AK113" s="61">
        <v>22.14</v>
      </c>
      <c r="AL113" s="61">
        <v>496.09</v>
      </c>
      <c r="AM113" s="61">
        <v>500.66</v>
      </c>
      <c r="AN113" s="61">
        <v>22</v>
      </c>
      <c r="AO113" s="61">
        <v>22</v>
      </c>
      <c r="AP113" s="61">
        <v>22</v>
      </c>
      <c r="AQ113" s="61">
        <v>22</v>
      </c>
      <c r="AR113" s="61" t="s">
        <v>183</v>
      </c>
      <c r="AS113" s="62"/>
      <c r="AT113" s="43">
        <f t="shared" si="1"/>
        <v>4.831497972621461E-2</v>
      </c>
    </row>
    <row r="114" spans="2:46">
      <c r="B114" s="61">
        <v>7</v>
      </c>
      <c r="C114" s="62">
        <v>45182</v>
      </c>
      <c r="D114" s="61">
        <v>3179082</v>
      </c>
      <c r="E114" s="61" t="s">
        <v>71</v>
      </c>
      <c r="F114" s="61" t="s">
        <v>53</v>
      </c>
      <c r="G114" s="61">
        <v>2</v>
      </c>
      <c r="H114" s="61" t="s">
        <v>72</v>
      </c>
      <c r="I114" s="67">
        <v>9083989</v>
      </c>
      <c r="J114" s="62">
        <v>45133</v>
      </c>
      <c r="K114" s="62">
        <v>45317</v>
      </c>
      <c r="L114" s="62">
        <v>45308</v>
      </c>
      <c r="M114" s="61">
        <v>0</v>
      </c>
      <c r="N114" s="61">
        <v>0.73370000000000002</v>
      </c>
      <c r="O114" s="61">
        <v>1</v>
      </c>
      <c r="P114" s="61">
        <v>2.1619000000000002</v>
      </c>
      <c r="Q114" s="61">
        <v>49</v>
      </c>
      <c r="R114" s="61">
        <v>0.57571000000000006</v>
      </c>
      <c r="S114" s="61">
        <v>240.13</v>
      </c>
      <c r="T114" s="61">
        <v>240.70570000000001</v>
      </c>
      <c r="U114" s="61">
        <v>216.13120000000001</v>
      </c>
      <c r="V114" s="61">
        <v>11.366849999999999</v>
      </c>
      <c r="W114" s="61">
        <v>0.69</v>
      </c>
      <c r="X114" s="61">
        <v>0.45</v>
      </c>
      <c r="Y114" s="61">
        <v>0.79</v>
      </c>
      <c r="Z114" s="61">
        <v>0.94</v>
      </c>
      <c r="AA114" s="61">
        <v>21865680610.799999</v>
      </c>
      <c r="AB114" s="61">
        <v>173.6</v>
      </c>
      <c r="AC114" s="61">
        <v>45108</v>
      </c>
      <c r="AD114" s="61">
        <v>374.2</v>
      </c>
      <c r="AE114" s="61">
        <v>45154</v>
      </c>
      <c r="AF114" s="61">
        <v>2.1560000000000001</v>
      </c>
      <c r="AG114" s="61">
        <v>0.33333000000000002</v>
      </c>
      <c r="AH114" s="61">
        <v>375.3</v>
      </c>
      <c r="AI114" s="61">
        <v>6.98</v>
      </c>
      <c r="AJ114" s="61">
        <v>3.98</v>
      </c>
      <c r="AK114" s="61">
        <v>10.29</v>
      </c>
      <c r="AL114" s="61">
        <v>112.87</v>
      </c>
      <c r="AM114" s="61">
        <v>117.21</v>
      </c>
      <c r="AN114" s="61">
        <v>10.23</v>
      </c>
      <c r="AO114" s="61">
        <v>10.24</v>
      </c>
      <c r="AP114" s="61">
        <v>10.26</v>
      </c>
      <c r="AQ114" s="61">
        <v>10.28</v>
      </c>
      <c r="AR114" s="61" t="s">
        <v>183</v>
      </c>
      <c r="AS114" s="62"/>
      <c r="AT114" s="43">
        <f t="shared" si="1"/>
        <v>6.9833601099158052E-2</v>
      </c>
    </row>
    <row r="115" spans="2:46">
      <c r="B115" s="61">
        <v>7</v>
      </c>
      <c r="C115" s="62">
        <v>45182</v>
      </c>
      <c r="D115" s="61" t="s">
        <v>79</v>
      </c>
      <c r="E115" s="61" t="s">
        <v>80</v>
      </c>
      <c r="F115" s="61" t="s">
        <v>52</v>
      </c>
      <c r="G115" s="61">
        <v>0.625</v>
      </c>
      <c r="H115" s="61" t="s">
        <v>81</v>
      </c>
      <c r="I115" s="67">
        <v>14090030</v>
      </c>
      <c r="J115" s="62">
        <v>45007</v>
      </c>
      <c r="K115" s="62">
        <v>45191</v>
      </c>
      <c r="L115" s="62">
        <v>45182</v>
      </c>
      <c r="M115" s="61">
        <v>0</v>
      </c>
      <c r="N115" s="61">
        <v>4.8910000000000002E-2</v>
      </c>
      <c r="O115" s="61">
        <v>0.3125</v>
      </c>
      <c r="P115" s="61"/>
      <c r="Q115" s="61">
        <v>175</v>
      </c>
      <c r="R115" s="61">
        <v>0.51546999999999998</v>
      </c>
      <c r="S115" s="61">
        <v>92.81</v>
      </c>
      <c r="T115" s="61">
        <v>161.4777</v>
      </c>
      <c r="U115" s="61"/>
      <c r="V115" s="61">
        <v>16.524460000000001</v>
      </c>
      <c r="W115" s="61">
        <v>1.06</v>
      </c>
      <c r="X115" s="61">
        <v>1.05</v>
      </c>
      <c r="Y115" s="61">
        <v>1.07</v>
      </c>
      <c r="Z115" s="61">
        <v>1.08</v>
      </c>
      <c r="AA115" s="61">
        <v>22752257015.200001</v>
      </c>
      <c r="AB115" s="61">
        <v>216.52260000000001</v>
      </c>
      <c r="AC115" s="61">
        <v>45108</v>
      </c>
      <c r="AD115" s="61">
        <v>375.51940000000002</v>
      </c>
      <c r="AE115" s="61">
        <v>45154</v>
      </c>
      <c r="AF115" s="61">
        <v>1.734</v>
      </c>
      <c r="AG115" s="61"/>
      <c r="AH115" s="61"/>
      <c r="AI115" s="61">
        <v>7.27</v>
      </c>
      <c r="AJ115" s="61">
        <v>4.1399999999999997</v>
      </c>
      <c r="AK115" s="61">
        <v>15.64</v>
      </c>
      <c r="AL115" s="61">
        <v>253.81</v>
      </c>
      <c r="AM115" s="61">
        <v>258.82</v>
      </c>
      <c r="AN115" s="61">
        <v>15.55</v>
      </c>
      <c r="AO115" s="61">
        <v>15.56</v>
      </c>
      <c r="AP115" s="61">
        <v>15.56</v>
      </c>
      <c r="AQ115" s="61">
        <v>15.56</v>
      </c>
      <c r="AR115" s="61" t="s">
        <v>183</v>
      </c>
      <c r="AS115" s="62"/>
      <c r="AT115" s="43">
        <f t="shared" si="1"/>
        <v>7.2665107882359456E-2</v>
      </c>
    </row>
    <row r="116" spans="2:46">
      <c r="B116" s="61">
        <v>7</v>
      </c>
      <c r="C116" s="62">
        <v>45182</v>
      </c>
      <c r="D116" s="61" t="s">
        <v>200</v>
      </c>
      <c r="E116" s="61" t="s">
        <v>201</v>
      </c>
      <c r="F116" s="61" t="s">
        <v>52</v>
      </c>
      <c r="G116" s="61">
        <v>0.125</v>
      </c>
      <c r="H116" s="61" t="s">
        <v>202</v>
      </c>
      <c r="I116" s="67">
        <v>12446999</v>
      </c>
      <c r="J116" s="62">
        <v>45148</v>
      </c>
      <c r="K116" s="62">
        <v>45332</v>
      </c>
      <c r="L116" s="62">
        <v>45323</v>
      </c>
      <c r="M116" s="61">
        <v>0</v>
      </c>
      <c r="N116" s="61">
        <v>0.81521999999999994</v>
      </c>
      <c r="O116" s="61">
        <v>6.25E-2</v>
      </c>
      <c r="P116" s="61"/>
      <c r="Q116" s="61">
        <v>34</v>
      </c>
      <c r="R116" s="61">
        <v>1.549E-2</v>
      </c>
      <c r="S116" s="61">
        <v>83.82</v>
      </c>
      <c r="T116" s="61">
        <v>112.408</v>
      </c>
      <c r="U116" s="61"/>
      <c r="V116" s="61">
        <v>17.907609999999998</v>
      </c>
      <c r="W116" s="61">
        <v>1.0900000000000001</v>
      </c>
      <c r="X116" s="61">
        <v>1.08</v>
      </c>
      <c r="Y116" s="61">
        <v>1.1000000000000001</v>
      </c>
      <c r="Z116" s="61">
        <v>1.1100000000000001</v>
      </c>
      <c r="AA116" s="61">
        <v>13991428524.5</v>
      </c>
      <c r="AB116" s="61">
        <v>280.0548</v>
      </c>
      <c r="AC116" s="61">
        <v>45108</v>
      </c>
      <c r="AD116" s="61">
        <v>375.51990000000001</v>
      </c>
      <c r="AE116" s="61">
        <v>45154</v>
      </c>
      <c r="AF116" s="61">
        <v>1.341</v>
      </c>
      <c r="AG116" s="61"/>
      <c r="AH116" s="61"/>
      <c r="AI116" s="61">
        <v>4.47</v>
      </c>
      <c r="AJ116" s="61">
        <v>2.54</v>
      </c>
      <c r="AK116" s="61">
        <v>17.690000000000001</v>
      </c>
      <c r="AL116" s="61">
        <v>315.47000000000003</v>
      </c>
      <c r="AM116" s="61">
        <v>320.76</v>
      </c>
      <c r="AN116" s="61">
        <v>17.59</v>
      </c>
      <c r="AO116" s="61">
        <v>17.59</v>
      </c>
      <c r="AP116" s="61">
        <v>17.59</v>
      </c>
      <c r="AQ116" s="61">
        <v>17.59</v>
      </c>
      <c r="AR116" s="61" t="s">
        <v>183</v>
      </c>
      <c r="AS116" s="62"/>
      <c r="AT116" s="43">
        <f t="shared" si="1"/>
        <v>4.4685178375134353E-2</v>
      </c>
    </row>
    <row r="117" spans="2:46">
      <c r="B117" s="61">
        <v>7</v>
      </c>
      <c r="C117" s="62">
        <v>45182</v>
      </c>
      <c r="D117" s="61" t="s">
        <v>76</v>
      </c>
      <c r="E117" s="61" t="s">
        <v>77</v>
      </c>
      <c r="F117" s="61" t="s">
        <v>52</v>
      </c>
      <c r="G117" s="61">
        <v>1.125</v>
      </c>
      <c r="H117" s="61" t="s">
        <v>78</v>
      </c>
      <c r="I117" s="67">
        <v>13065680</v>
      </c>
      <c r="J117" s="62">
        <v>45068</v>
      </c>
      <c r="K117" s="62">
        <v>45252</v>
      </c>
      <c r="L117" s="62">
        <v>45243</v>
      </c>
      <c r="M117" s="61">
        <v>0</v>
      </c>
      <c r="N117" s="61">
        <v>0.38042999999999999</v>
      </c>
      <c r="O117" s="61">
        <v>0.5625</v>
      </c>
      <c r="P117" s="61"/>
      <c r="Q117" s="61">
        <v>114</v>
      </c>
      <c r="R117" s="61">
        <v>0.64710000000000001</v>
      </c>
      <c r="S117" s="61">
        <v>102.26</v>
      </c>
      <c r="T117" s="61">
        <v>190.5214</v>
      </c>
      <c r="U117" s="61"/>
      <c r="V117" s="61">
        <v>14.19022</v>
      </c>
      <c r="W117" s="61">
        <v>0.91</v>
      </c>
      <c r="X117" s="61">
        <v>0.89</v>
      </c>
      <c r="Y117" s="61">
        <v>0.92</v>
      </c>
      <c r="Z117" s="61">
        <v>0.93</v>
      </c>
      <c r="AA117" s="61">
        <v>24892919162.299999</v>
      </c>
      <c r="AB117" s="61">
        <v>202.24289999999999</v>
      </c>
      <c r="AC117" s="61">
        <v>45108</v>
      </c>
      <c r="AD117" s="61">
        <v>375.52050000000003</v>
      </c>
      <c r="AE117" s="61">
        <v>45154</v>
      </c>
      <c r="AF117" s="61">
        <v>1.857</v>
      </c>
      <c r="AG117" s="61"/>
      <c r="AH117" s="61"/>
      <c r="AI117" s="61">
        <v>7.95</v>
      </c>
      <c r="AJ117" s="61">
        <v>4.53</v>
      </c>
      <c r="AK117" s="61">
        <v>13.13</v>
      </c>
      <c r="AL117" s="61">
        <v>181.41</v>
      </c>
      <c r="AM117" s="61">
        <v>186.25</v>
      </c>
      <c r="AN117" s="61">
        <v>13.07</v>
      </c>
      <c r="AO117" s="61">
        <v>13.07</v>
      </c>
      <c r="AP117" s="61">
        <v>13.07</v>
      </c>
      <c r="AQ117" s="61">
        <v>13.07</v>
      </c>
      <c r="AR117" s="61" t="s">
        <v>183</v>
      </c>
      <c r="AS117" s="62"/>
      <c r="AT117" s="43">
        <f t="shared" si="1"/>
        <v>7.9501855803885926E-2</v>
      </c>
    </row>
    <row r="118" spans="2:46">
      <c r="B118" s="61">
        <v>7</v>
      </c>
      <c r="C118" s="62">
        <v>45182</v>
      </c>
      <c r="D118" s="61" t="s">
        <v>91</v>
      </c>
      <c r="E118" s="61" t="s">
        <v>92</v>
      </c>
      <c r="F118" s="61" t="s">
        <v>52</v>
      </c>
      <c r="G118" s="61">
        <v>0.75</v>
      </c>
      <c r="H118" s="61" t="s">
        <v>93</v>
      </c>
      <c r="I118" s="67">
        <v>11686640</v>
      </c>
      <c r="J118" s="62">
        <v>45068</v>
      </c>
      <c r="K118" s="62">
        <v>45252</v>
      </c>
      <c r="L118" s="62">
        <v>45243</v>
      </c>
      <c r="M118" s="61">
        <v>0</v>
      </c>
      <c r="N118" s="61">
        <v>0.38042999999999999</v>
      </c>
      <c r="O118" s="61">
        <v>0.375</v>
      </c>
      <c r="P118" s="61"/>
      <c r="Q118" s="61">
        <v>114</v>
      </c>
      <c r="R118" s="61">
        <v>0.41993000000000003</v>
      </c>
      <c r="S118" s="61">
        <v>88.24</v>
      </c>
      <c r="T118" s="61">
        <v>159.9058</v>
      </c>
      <c r="U118" s="61"/>
      <c r="V118" s="61">
        <v>24.19022</v>
      </c>
      <c r="W118" s="61">
        <v>1.29</v>
      </c>
      <c r="X118" s="61">
        <v>1.28</v>
      </c>
      <c r="Y118" s="61">
        <v>1.3</v>
      </c>
      <c r="Z118" s="61">
        <v>1.3</v>
      </c>
      <c r="AA118" s="61">
        <v>18687613611.900002</v>
      </c>
      <c r="AB118" s="61">
        <v>207.76669999999999</v>
      </c>
      <c r="AC118" s="61">
        <v>45108</v>
      </c>
      <c r="AD118" s="61">
        <v>375.51960000000003</v>
      </c>
      <c r="AE118" s="61">
        <v>45154</v>
      </c>
      <c r="AF118" s="61">
        <v>1.8069999999999999</v>
      </c>
      <c r="AG118" s="61"/>
      <c r="AH118" s="61"/>
      <c r="AI118" s="61">
        <v>5.97</v>
      </c>
      <c r="AJ118" s="61">
        <v>3.4</v>
      </c>
      <c r="AK118" s="61">
        <v>21.95</v>
      </c>
      <c r="AL118" s="61">
        <v>513.82000000000005</v>
      </c>
      <c r="AM118" s="61">
        <v>518.02</v>
      </c>
      <c r="AN118" s="61">
        <v>21.8</v>
      </c>
      <c r="AO118" s="61">
        <v>21.81</v>
      </c>
      <c r="AP118" s="61">
        <v>21.81</v>
      </c>
      <c r="AQ118" s="61">
        <v>21.81</v>
      </c>
      <c r="AR118" s="61" t="s">
        <v>183</v>
      </c>
      <c r="AS118" s="62"/>
      <c r="AT118" s="43">
        <f t="shared" si="1"/>
        <v>5.9683637463543569E-2</v>
      </c>
    </row>
    <row r="119" spans="2:46">
      <c r="B119" s="61">
        <v>7</v>
      </c>
      <c r="C119" s="62">
        <v>45182</v>
      </c>
      <c r="D119" s="61" t="s">
        <v>65</v>
      </c>
      <c r="E119" s="61" t="s">
        <v>66</v>
      </c>
      <c r="F119" s="61" t="s">
        <v>52</v>
      </c>
      <c r="G119" s="61">
        <v>1.25</v>
      </c>
      <c r="H119" s="61" t="s">
        <v>67</v>
      </c>
      <c r="I119" s="67">
        <v>14656667</v>
      </c>
      <c r="J119" s="62">
        <v>45068</v>
      </c>
      <c r="K119" s="62">
        <v>45252</v>
      </c>
      <c r="L119" s="62">
        <v>45243</v>
      </c>
      <c r="M119" s="61">
        <v>0</v>
      </c>
      <c r="N119" s="61">
        <v>0.38042999999999999</v>
      </c>
      <c r="O119" s="61">
        <v>0.625</v>
      </c>
      <c r="P119" s="61"/>
      <c r="Q119" s="61">
        <v>114</v>
      </c>
      <c r="R119" s="61">
        <v>0.66969000000000001</v>
      </c>
      <c r="S119" s="61">
        <v>105.773</v>
      </c>
      <c r="T119" s="61">
        <v>183.59880000000001</v>
      </c>
      <c r="U119" s="61"/>
      <c r="V119" s="61">
        <v>9.1902200000000001</v>
      </c>
      <c r="W119" s="61">
        <v>0.54</v>
      </c>
      <c r="X119" s="61">
        <v>0.51</v>
      </c>
      <c r="Y119" s="61">
        <v>0.55000000000000004</v>
      </c>
      <c r="Z119" s="61">
        <v>0.56000000000000005</v>
      </c>
      <c r="AA119" s="61">
        <v>26909465723.5</v>
      </c>
      <c r="AB119" s="61">
        <v>217.13229999999999</v>
      </c>
      <c r="AC119" s="61">
        <v>45108</v>
      </c>
      <c r="AD119" s="61">
        <v>375.51940000000002</v>
      </c>
      <c r="AE119" s="61">
        <v>45154</v>
      </c>
      <c r="AF119" s="61">
        <v>1.7290000000000001</v>
      </c>
      <c r="AG119" s="61"/>
      <c r="AH119" s="61"/>
      <c r="AI119" s="61">
        <v>8.59</v>
      </c>
      <c r="AJ119" s="61">
        <v>4.8899999999999997</v>
      </c>
      <c r="AK119" s="61">
        <v>8.6999999999999993</v>
      </c>
      <c r="AL119" s="61">
        <v>78.45</v>
      </c>
      <c r="AM119" s="61">
        <v>82.33</v>
      </c>
      <c r="AN119" s="61">
        <v>8.67</v>
      </c>
      <c r="AO119" s="61">
        <v>8.67</v>
      </c>
      <c r="AP119" s="61">
        <v>8.67</v>
      </c>
      <c r="AQ119" s="61">
        <v>8.68</v>
      </c>
      <c r="AR119" s="61" t="s">
        <v>183</v>
      </c>
      <c r="AS119" s="62"/>
      <c r="AT119" s="43">
        <f t="shared" si="1"/>
        <v>8.5942209098132979E-2</v>
      </c>
    </row>
    <row r="120" spans="2:46">
      <c r="B120" s="61">
        <v>7</v>
      </c>
      <c r="C120" s="62">
        <v>45182</v>
      </c>
      <c r="D120" s="61" t="s">
        <v>68</v>
      </c>
      <c r="E120" s="61" t="s">
        <v>69</v>
      </c>
      <c r="F120" s="61" t="s">
        <v>52</v>
      </c>
      <c r="G120" s="61">
        <v>0.75</v>
      </c>
      <c r="H120" s="61" t="s">
        <v>70</v>
      </c>
      <c r="I120" s="67">
        <v>14570332</v>
      </c>
      <c r="J120" s="62">
        <v>45007</v>
      </c>
      <c r="K120" s="62">
        <v>45191</v>
      </c>
      <c r="L120" s="62">
        <v>45182</v>
      </c>
      <c r="M120" s="61">
        <v>0</v>
      </c>
      <c r="N120" s="61">
        <v>4.8910000000000002E-2</v>
      </c>
      <c r="O120" s="61">
        <v>0.375</v>
      </c>
      <c r="P120" s="61"/>
      <c r="Q120" s="61">
        <v>175</v>
      </c>
      <c r="R120" s="61">
        <v>0.57672000000000001</v>
      </c>
      <c r="S120" s="61">
        <v>99.95</v>
      </c>
      <c r="T120" s="61">
        <v>162.1979</v>
      </c>
      <c r="U120" s="61"/>
      <c r="V120" s="61">
        <v>10.524459999999999</v>
      </c>
      <c r="W120" s="61">
        <v>0.7</v>
      </c>
      <c r="X120" s="61">
        <v>0.67</v>
      </c>
      <c r="Y120" s="61">
        <v>0.71</v>
      </c>
      <c r="Z120" s="61">
        <v>0.72</v>
      </c>
      <c r="AA120" s="61">
        <v>23632768372.5</v>
      </c>
      <c r="AB120" s="61">
        <v>232.22900000000001</v>
      </c>
      <c r="AC120" s="61">
        <v>45108</v>
      </c>
      <c r="AD120" s="61">
        <v>375.51900000000001</v>
      </c>
      <c r="AE120" s="61">
        <v>45154</v>
      </c>
      <c r="AF120" s="61">
        <v>1.617</v>
      </c>
      <c r="AG120" s="61"/>
      <c r="AH120" s="61"/>
      <c r="AI120" s="61">
        <v>7.55</v>
      </c>
      <c r="AJ120" s="61">
        <v>4.3</v>
      </c>
      <c r="AK120" s="61">
        <v>10.1</v>
      </c>
      <c r="AL120" s="61">
        <v>104.95</v>
      </c>
      <c r="AM120" s="61">
        <v>109.22</v>
      </c>
      <c r="AN120" s="61">
        <v>10.07</v>
      </c>
      <c r="AO120" s="61">
        <v>10.07</v>
      </c>
      <c r="AP120" s="61">
        <v>10.07</v>
      </c>
      <c r="AQ120" s="61">
        <v>10.07</v>
      </c>
      <c r="AR120" s="61" t="s">
        <v>183</v>
      </c>
      <c r="AS120" s="62"/>
      <c r="AT120" s="43">
        <f t="shared" si="1"/>
        <v>7.5477244398183041E-2</v>
      </c>
    </row>
    <row r="121" spans="2:46">
      <c r="B121" s="61">
        <v>7</v>
      </c>
      <c r="C121" s="62">
        <v>45182</v>
      </c>
      <c r="D121" s="61" t="s">
        <v>73</v>
      </c>
      <c r="E121" s="61" t="s">
        <v>74</v>
      </c>
      <c r="F121" s="61" t="s">
        <v>52</v>
      </c>
      <c r="G121" s="61">
        <v>0.125</v>
      </c>
      <c r="H121" s="61" t="s">
        <v>75</v>
      </c>
      <c r="I121" s="67">
        <v>13904709</v>
      </c>
      <c r="J121" s="62">
        <v>45068</v>
      </c>
      <c r="K121" s="62">
        <v>45252</v>
      </c>
      <c r="L121" s="62">
        <v>45243</v>
      </c>
      <c r="M121" s="61">
        <v>0</v>
      </c>
      <c r="N121" s="61">
        <v>0.38042999999999999</v>
      </c>
      <c r="O121" s="61">
        <v>6.25E-2</v>
      </c>
      <c r="P121" s="61"/>
      <c r="Q121" s="61">
        <v>114</v>
      </c>
      <c r="R121" s="61">
        <v>5.5919999999999997E-2</v>
      </c>
      <c r="S121" s="61">
        <v>90.54</v>
      </c>
      <c r="T121" s="61">
        <v>130.81379999999999</v>
      </c>
      <c r="U121" s="61"/>
      <c r="V121" s="61">
        <v>13.19022</v>
      </c>
      <c r="W121" s="61">
        <v>0.84</v>
      </c>
      <c r="X121" s="61">
        <v>0.82</v>
      </c>
      <c r="Y121" s="61">
        <v>0.85</v>
      </c>
      <c r="Z121" s="61">
        <v>0.86</v>
      </c>
      <c r="AA121" s="61">
        <v>18189277040.799999</v>
      </c>
      <c r="AB121" s="61">
        <v>260.01940000000002</v>
      </c>
      <c r="AC121" s="61">
        <v>45108</v>
      </c>
      <c r="AD121" s="61">
        <v>375.51990000000001</v>
      </c>
      <c r="AE121" s="61">
        <v>45154</v>
      </c>
      <c r="AF121" s="61">
        <v>1.444</v>
      </c>
      <c r="AG121" s="61"/>
      <c r="AH121" s="61"/>
      <c r="AI121" s="61">
        <v>5.81</v>
      </c>
      <c r="AJ121" s="61">
        <v>3.31</v>
      </c>
      <c r="AK121" s="61">
        <v>13.07</v>
      </c>
      <c r="AL121" s="61">
        <v>171.95</v>
      </c>
      <c r="AM121" s="61">
        <v>176.96</v>
      </c>
      <c r="AN121" s="61">
        <v>13.02</v>
      </c>
      <c r="AO121" s="61">
        <v>13.02</v>
      </c>
      <c r="AP121" s="61">
        <v>13.02</v>
      </c>
      <c r="AQ121" s="61">
        <v>13.02</v>
      </c>
      <c r="AR121" s="61" t="s">
        <v>183</v>
      </c>
      <c r="AS121" s="62"/>
      <c r="AT121" s="43">
        <f t="shared" si="1"/>
        <v>5.8092073133177796E-2</v>
      </c>
    </row>
    <row r="122" spans="2:46">
      <c r="B122" s="61">
        <v>7</v>
      </c>
      <c r="C122" s="62">
        <v>45182</v>
      </c>
      <c r="D122" s="61" t="s">
        <v>82</v>
      </c>
      <c r="E122" s="61" t="s">
        <v>83</v>
      </c>
      <c r="F122" s="61" t="s">
        <v>52</v>
      </c>
      <c r="G122" s="61">
        <v>0.625</v>
      </c>
      <c r="H122" s="61" t="s">
        <v>84</v>
      </c>
      <c r="I122" s="67">
        <v>12559257</v>
      </c>
      <c r="J122" s="62">
        <v>45068</v>
      </c>
      <c r="K122" s="62">
        <v>45252</v>
      </c>
      <c r="L122" s="62">
        <v>45243</v>
      </c>
      <c r="M122" s="61">
        <v>0</v>
      </c>
      <c r="N122" s="61">
        <v>0.38042999999999999</v>
      </c>
      <c r="O122" s="61">
        <v>0.3125</v>
      </c>
      <c r="P122" s="61"/>
      <c r="Q122" s="61">
        <v>114</v>
      </c>
      <c r="R122" s="61">
        <v>0.3422</v>
      </c>
      <c r="S122" s="61">
        <v>90.59</v>
      </c>
      <c r="T122" s="61">
        <v>160.4555</v>
      </c>
      <c r="U122" s="61"/>
      <c r="V122" s="61">
        <v>19.19022</v>
      </c>
      <c r="W122" s="61">
        <v>1.1399999999999999</v>
      </c>
      <c r="X122" s="61">
        <v>1.1299999999999999</v>
      </c>
      <c r="Y122" s="61">
        <v>1.1499999999999999</v>
      </c>
      <c r="Z122" s="61">
        <v>1.1499999999999999</v>
      </c>
      <c r="AA122" s="61">
        <v>20152018464.799999</v>
      </c>
      <c r="AB122" s="61">
        <v>212.46449999999999</v>
      </c>
      <c r="AC122" s="61">
        <v>45108</v>
      </c>
      <c r="AD122" s="61">
        <v>375.5204</v>
      </c>
      <c r="AE122" s="61">
        <v>45154</v>
      </c>
      <c r="AF122" s="61">
        <v>1.7669999999999999</v>
      </c>
      <c r="AG122" s="61"/>
      <c r="AH122" s="61"/>
      <c r="AI122" s="61">
        <v>6.44</v>
      </c>
      <c r="AJ122" s="61">
        <v>3.66</v>
      </c>
      <c r="AK122" s="61">
        <v>18.010000000000002</v>
      </c>
      <c r="AL122" s="61">
        <v>338.32</v>
      </c>
      <c r="AM122" s="61">
        <v>343.35</v>
      </c>
      <c r="AN122" s="61">
        <v>17.899999999999999</v>
      </c>
      <c r="AO122" s="61">
        <v>17.91</v>
      </c>
      <c r="AP122" s="61">
        <v>17.91</v>
      </c>
      <c r="AQ122" s="61">
        <v>17.91</v>
      </c>
      <c r="AR122" s="61" t="s">
        <v>183</v>
      </c>
      <c r="AS122" s="62"/>
      <c r="AT122" s="43">
        <f t="shared" si="1"/>
        <v>6.4360586064657707E-2</v>
      </c>
    </row>
    <row r="123" spans="2:46">
      <c r="B123" s="61">
        <v>7</v>
      </c>
      <c r="C123" s="62">
        <v>45182</v>
      </c>
      <c r="D123" s="61" t="s">
        <v>206</v>
      </c>
      <c r="E123" s="61" t="s">
        <v>207</v>
      </c>
      <c r="F123" s="61" t="s">
        <v>52</v>
      </c>
      <c r="G123" s="61">
        <v>0.125</v>
      </c>
      <c r="H123" s="61" t="s">
        <v>208</v>
      </c>
      <c r="I123" s="67">
        <v>9430074</v>
      </c>
      <c r="J123" s="62">
        <v>45007</v>
      </c>
      <c r="K123" s="62">
        <v>45191</v>
      </c>
      <c r="L123" s="62">
        <v>45182</v>
      </c>
      <c r="M123" s="61">
        <v>0</v>
      </c>
      <c r="N123" s="61">
        <v>4.8910000000000002E-2</v>
      </c>
      <c r="O123" s="61">
        <v>6.25E-2</v>
      </c>
      <c r="P123" s="61"/>
      <c r="Q123" s="61">
        <v>175</v>
      </c>
      <c r="R123" s="61">
        <v>7.5230000000000005E-2</v>
      </c>
      <c r="S123" s="61">
        <v>86.32</v>
      </c>
      <c r="T123" s="61">
        <v>109.3175</v>
      </c>
      <c r="U123" s="61"/>
      <c r="V123" s="61">
        <v>15.524459999999999</v>
      </c>
      <c r="W123" s="61">
        <v>1.05</v>
      </c>
      <c r="X123" s="61">
        <v>1.03</v>
      </c>
      <c r="Y123" s="61">
        <v>1.05</v>
      </c>
      <c r="Z123" s="61">
        <v>1.06</v>
      </c>
      <c r="AA123" s="61">
        <v>10308721522.6</v>
      </c>
      <c r="AB123" s="61">
        <v>296.72579999999999</v>
      </c>
      <c r="AC123" s="61">
        <v>45108</v>
      </c>
      <c r="AD123" s="61">
        <v>375.5213</v>
      </c>
      <c r="AE123" s="61">
        <v>45154</v>
      </c>
      <c r="AF123" s="61">
        <v>1.266</v>
      </c>
      <c r="AG123" s="61"/>
      <c r="AH123" s="61"/>
      <c r="AI123" s="61">
        <v>3.29</v>
      </c>
      <c r="AJ123" s="61">
        <v>1.87</v>
      </c>
      <c r="AK123" s="61">
        <v>15.35</v>
      </c>
      <c r="AL123" s="61">
        <v>237.55</v>
      </c>
      <c r="AM123" s="61">
        <v>242.64</v>
      </c>
      <c r="AN123" s="61">
        <v>15.27</v>
      </c>
      <c r="AO123" s="61">
        <v>15.27</v>
      </c>
      <c r="AP123" s="61">
        <v>15.28</v>
      </c>
      <c r="AQ123" s="61">
        <v>15.28</v>
      </c>
      <c r="AR123" s="61" t="s">
        <v>183</v>
      </c>
      <c r="AS123" s="62"/>
      <c r="AT123" s="43">
        <f t="shared" si="1"/>
        <v>3.2923518799409322E-2</v>
      </c>
    </row>
    <row r="124" spans="2:46">
      <c r="B124" s="61">
        <v>7</v>
      </c>
      <c r="C124" s="62">
        <v>45182</v>
      </c>
      <c r="D124" s="61" t="s">
        <v>60</v>
      </c>
      <c r="E124" s="61" t="s">
        <v>61</v>
      </c>
      <c r="F124" s="61" t="s">
        <v>52</v>
      </c>
      <c r="G124" s="61">
        <v>0.125</v>
      </c>
      <c r="H124" s="61" t="s">
        <v>62</v>
      </c>
      <c r="I124" s="67">
        <v>15458789</v>
      </c>
      <c r="J124" s="62">
        <v>45007</v>
      </c>
      <c r="K124" s="62">
        <v>45191</v>
      </c>
      <c r="L124" s="62">
        <v>45182</v>
      </c>
      <c r="M124" s="61">
        <v>0</v>
      </c>
      <c r="N124" s="61">
        <v>4.8910000000000002E-2</v>
      </c>
      <c r="O124" s="61">
        <v>6.25E-2</v>
      </c>
      <c r="P124" s="61"/>
      <c r="Q124" s="61">
        <v>175</v>
      </c>
      <c r="R124" s="61">
        <v>9.4020000000000006E-2</v>
      </c>
      <c r="S124" s="61">
        <v>96.945999999999998</v>
      </c>
      <c r="T124" s="61">
        <v>153.4306</v>
      </c>
      <c r="U124" s="61"/>
      <c r="V124" s="61">
        <v>5.5244600000000004</v>
      </c>
      <c r="W124" s="61">
        <v>0.57999999999999996</v>
      </c>
      <c r="X124" s="61">
        <v>0.54</v>
      </c>
      <c r="Y124" s="61">
        <v>0.6</v>
      </c>
      <c r="Z124" s="61">
        <v>0.63</v>
      </c>
      <c r="AA124" s="61">
        <v>23718512549.700001</v>
      </c>
      <c r="AB124" s="61">
        <v>237.42</v>
      </c>
      <c r="AC124" s="61">
        <v>45108</v>
      </c>
      <c r="AD124" s="61">
        <v>375.52010000000001</v>
      </c>
      <c r="AE124" s="61">
        <v>45154</v>
      </c>
      <c r="AF124" s="61">
        <v>1.5820000000000001</v>
      </c>
      <c r="AG124" s="61"/>
      <c r="AH124" s="61"/>
      <c r="AI124" s="61">
        <v>7.58</v>
      </c>
      <c r="AJ124" s="61">
        <v>4.3099999999999996</v>
      </c>
      <c r="AK124" s="61">
        <v>5.5</v>
      </c>
      <c r="AL124" s="61">
        <v>30.37</v>
      </c>
      <c r="AM124" s="61">
        <v>32.909999999999997</v>
      </c>
      <c r="AN124" s="61">
        <v>5.49</v>
      </c>
      <c r="AO124" s="61">
        <v>5.49</v>
      </c>
      <c r="AP124" s="61">
        <v>5.49</v>
      </c>
      <c r="AQ124" s="61">
        <v>5.49</v>
      </c>
      <c r="AR124" s="61" t="s">
        <v>183</v>
      </c>
      <c r="AS124" s="62"/>
      <c r="AT124" s="43">
        <f t="shared" si="1"/>
        <v>7.5751090192134815E-2</v>
      </c>
    </row>
    <row r="125" spans="2:46">
      <c r="B125" s="61">
        <v>7</v>
      </c>
      <c r="C125" s="62">
        <v>45182</v>
      </c>
      <c r="D125" s="61" t="s">
        <v>209</v>
      </c>
      <c r="E125" s="61" t="s">
        <v>210</v>
      </c>
      <c r="F125" s="61" t="s">
        <v>52</v>
      </c>
      <c r="G125" s="61">
        <v>0.625</v>
      </c>
      <c r="H125" s="61" t="s">
        <v>211</v>
      </c>
      <c r="I125" s="67">
        <v>8000000</v>
      </c>
      <c r="J125" s="62">
        <v>45043</v>
      </c>
      <c r="K125" s="62">
        <v>45191</v>
      </c>
      <c r="L125" s="62">
        <v>45182</v>
      </c>
      <c r="M125" s="61">
        <v>0</v>
      </c>
      <c r="N125" s="61">
        <v>4.8910000000000002E-2</v>
      </c>
      <c r="O125" s="61">
        <v>0.3125</v>
      </c>
      <c r="P125" s="61"/>
      <c r="Q125" s="61">
        <v>139</v>
      </c>
      <c r="R125" s="61">
        <v>0.24359</v>
      </c>
      <c r="S125" s="61">
        <v>87.45</v>
      </c>
      <c r="T125" s="61">
        <v>90.476200000000006</v>
      </c>
      <c r="U125" s="61"/>
      <c r="V125" s="61">
        <v>21.524460000000001</v>
      </c>
      <c r="W125" s="61">
        <v>1.26</v>
      </c>
      <c r="X125" s="61">
        <v>1.25</v>
      </c>
      <c r="Y125" s="61">
        <v>1.27</v>
      </c>
      <c r="Z125" s="61">
        <v>1.28</v>
      </c>
      <c r="AA125" s="61">
        <v>7238099537.8999996</v>
      </c>
      <c r="AB125" s="61">
        <v>363.94</v>
      </c>
      <c r="AC125" s="61">
        <v>45108</v>
      </c>
      <c r="AD125" s="61">
        <v>375.5206</v>
      </c>
      <c r="AE125" s="61">
        <v>45154</v>
      </c>
      <c r="AF125" s="61">
        <v>1.032</v>
      </c>
      <c r="AG125" s="61"/>
      <c r="AH125" s="61"/>
      <c r="AI125" s="61">
        <v>2.31</v>
      </c>
      <c r="AJ125" s="61">
        <v>1.32</v>
      </c>
      <c r="AK125" s="61">
        <v>20</v>
      </c>
      <c r="AL125" s="61">
        <v>420.18</v>
      </c>
      <c r="AM125" s="61">
        <v>424.74</v>
      </c>
      <c r="AN125" s="61">
        <v>19.87</v>
      </c>
      <c r="AO125" s="61">
        <v>19.88</v>
      </c>
      <c r="AP125" s="61">
        <v>19.88</v>
      </c>
      <c r="AQ125" s="61">
        <v>19.88</v>
      </c>
      <c r="AR125" s="61" t="s">
        <v>183</v>
      </c>
      <c r="AS125" s="62"/>
      <c r="AT125" s="43">
        <f t="shared" si="1"/>
        <v>2.3116708088933138E-2</v>
      </c>
    </row>
    <row r="126" spans="2:46">
      <c r="B126" s="61">
        <v>7</v>
      </c>
      <c r="C126" s="62">
        <v>45182</v>
      </c>
      <c r="D126" s="61" t="s">
        <v>85</v>
      </c>
      <c r="E126" s="61" t="s">
        <v>86</v>
      </c>
      <c r="F126" s="61" t="s">
        <v>52</v>
      </c>
      <c r="G126" s="61">
        <v>0.125</v>
      </c>
      <c r="H126" s="61" t="s">
        <v>87</v>
      </c>
      <c r="I126" s="67">
        <v>15725522</v>
      </c>
      <c r="J126" s="62">
        <v>45007</v>
      </c>
      <c r="K126" s="62">
        <v>45191</v>
      </c>
      <c r="L126" s="62">
        <v>45182</v>
      </c>
      <c r="M126" s="61">
        <v>0</v>
      </c>
      <c r="N126" s="61">
        <v>4.8910000000000002E-2</v>
      </c>
      <c r="O126" s="61">
        <v>6.25E-2</v>
      </c>
      <c r="P126" s="61"/>
      <c r="Q126" s="61">
        <v>175</v>
      </c>
      <c r="R126" s="61">
        <v>9.2079999999999995E-2</v>
      </c>
      <c r="S126" s="61">
        <v>79.459999999999994</v>
      </c>
      <c r="T126" s="61">
        <v>123.178</v>
      </c>
      <c r="U126" s="61"/>
      <c r="V126" s="61">
        <v>20.524460000000001</v>
      </c>
      <c r="W126" s="61">
        <v>1.23</v>
      </c>
      <c r="X126" s="61">
        <v>1.22</v>
      </c>
      <c r="Y126" s="61">
        <v>1.24</v>
      </c>
      <c r="Z126" s="61">
        <v>1.25</v>
      </c>
      <c r="AA126" s="61">
        <v>19370383911.799999</v>
      </c>
      <c r="AB126" s="61">
        <v>242.42259999999999</v>
      </c>
      <c r="AC126" s="61">
        <v>45108</v>
      </c>
      <c r="AD126" s="61">
        <v>375.51979999999998</v>
      </c>
      <c r="AE126" s="61">
        <v>45154</v>
      </c>
      <c r="AF126" s="61">
        <v>1.5489999999999999</v>
      </c>
      <c r="AG126" s="61"/>
      <c r="AH126" s="61"/>
      <c r="AI126" s="61">
        <v>6.19</v>
      </c>
      <c r="AJ126" s="61">
        <v>3.52</v>
      </c>
      <c r="AK126" s="61">
        <v>20.21</v>
      </c>
      <c r="AL126" s="61">
        <v>412.88</v>
      </c>
      <c r="AM126" s="61">
        <v>417.77</v>
      </c>
      <c r="AN126" s="61">
        <v>20.09</v>
      </c>
      <c r="AO126" s="61">
        <v>20.09</v>
      </c>
      <c r="AP126" s="61">
        <v>20.09</v>
      </c>
      <c r="AQ126" s="61">
        <v>20.09</v>
      </c>
      <c r="AR126" s="61" t="s">
        <v>183</v>
      </c>
      <c r="AS126" s="62"/>
      <c r="AT126" s="43">
        <f t="shared" si="1"/>
        <v>6.1864237720826137E-2</v>
      </c>
    </row>
    <row r="127" spans="2:46">
      <c r="B127" s="61">
        <v>8</v>
      </c>
      <c r="C127" s="62">
        <v>45182</v>
      </c>
      <c r="D127" s="61" t="s">
        <v>115</v>
      </c>
      <c r="E127" s="61" t="s">
        <v>116</v>
      </c>
      <c r="F127" s="61" t="s">
        <v>52</v>
      </c>
      <c r="G127" s="61">
        <v>0.125</v>
      </c>
      <c r="H127" s="61" t="s">
        <v>117</v>
      </c>
      <c r="I127" s="67">
        <v>12600000</v>
      </c>
      <c r="J127" s="62">
        <v>45007</v>
      </c>
      <c r="K127" s="62">
        <v>45191</v>
      </c>
      <c r="L127" s="62">
        <v>45182</v>
      </c>
      <c r="M127" s="61">
        <v>0</v>
      </c>
      <c r="N127" s="61">
        <v>4.8910000000000002E-2</v>
      </c>
      <c r="O127" s="61">
        <v>6.25E-2</v>
      </c>
      <c r="P127" s="61"/>
      <c r="Q127" s="61">
        <v>175</v>
      </c>
      <c r="R127" s="61">
        <v>8.9399999999999993E-2</v>
      </c>
      <c r="S127" s="61">
        <v>67.2</v>
      </c>
      <c r="T127" s="61">
        <v>101.15009999999999</v>
      </c>
      <c r="U127" s="61"/>
      <c r="V127" s="61">
        <v>44.524459999999998</v>
      </c>
      <c r="W127" s="61">
        <v>1.03</v>
      </c>
      <c r="X127" s="61">
        <v>1.03</v>
      </c>
      <c r="Y127" s="61">
        <v>1.04</v>
      </c>
      <c r="Z127" s="61">
        <v>1.04</v>
      </c>
      <c r="AA127" s="61">
        <v>12744916510.799999</v>
      </c>
      <c r="AB127" s="61">
        <v>249.7</v>
      </c>
      <c r="AC127" s="61">
        <v>45108</v>
      </c>
      <c r="AD127" s="61">
        <v>375.5188</v>
      </c>
      <c r="AE127" s="61">
        <v>45154</v>
      </c>
      <c r="AF127" s="61">
        <v>1.504</v>
      </c>
      <c r="AG127" s="61"/>
      <c r="AH127" s="61"/>
      <c r="AI127" s="61">
        <v>10.88</v>
      </c>
      <c r="AJ127" s="61">
        <v>2.3199999999999998</v>
      </c>
      <c r="AK127" s="61">
        <v>42.92</v>
      </c>
      <c r="AL127" s="61">
        <v>1889.39</v>
      </c>
      <c r="AM127" s="61">
        <v>1891.12</v>
      </c>
      <c r="AN127" s="61">
        <v>42.7</v>
      </c>
      <c r="AO127" s="61">
        <v>42.7</v>
      </c>
      <c r="AP127" s="61">
        <v>42.7</v>
      </c>
      <c r="AQ127" s="61">
        <v>42.71</v>
      </c>
      <c r="AR127" s="61" t="s">
        <v>183</v>
      </c>
      <c r="AS127" s="62"/>
      <c r="AT127" s="43">
        <f t="shared" si="1"/>
        <v>0.10882127589477089</v>
      </c>
    </row>
    <row r="128" spans="2:46">
      <c r="B128" s="61">
        <v>8</v>
      </c>
      <c r="C128" s="62">
        <v>45182</v>
      </c>
      <c r="D128" s="61" t="s">
        <v>194</v>
      </c>
      <c r="E128" s="61" t="s">
        <v>195</v>
      </c>
      <c r="F128" s="61" t="s">
        <v>52</v>
      </c>
      <c r="G128" s="61">
        <v>0.125</v>
      </c>
      <c r="H128" s="61" t="s">
        <v>196</v>
      </c>
      <c r="I128" s="67">
        <v>4400000</v>
      </c>
      <c r="J128" s="62">
        <v>45007</v>
      </c>
      <c r="K128" s="62">
        <v>45191</v>
      </c>
      <c r="L128" s="62">
        <v>45182</v>
      </c>
      <c r="M128" s="61">
        <v>0</v>
      </c>
      <c r="N128" s="61">
        <v>4.8910000000000002E-2</v>
      </c>
      <c r="O128" s="61">
        <v>6.25E-2</v>
      </c>
      <c r="P128" s="61"/>
      <c r="Q128" s="61">
        <v>175</v>
      </c>
      <c r="R128" s="61">
        <v>7.2400000000000006E-2</v>
      </c>
      <c r="S128" s="61">
        <v>70.67</v>
      </c>
      <c r="T128" s="61">
        <v>86.145600000000002</v>
      </c>
      <c r="U128" s="61"/>
      <c r="V128" s="61">
        <v>49.524459999999998</v>
      </c>
      <c r="W128" s="61">
        <v>0.84</v>
      </c>
      <c r="X128" s="61">
        <v>0.83</v>
      </c>
      <c r="Y128" s="61">
        <v>0.84</v>
      </c>
      <c r="Z128" s="61">
        <v>0.84</v>
      </c>
      <c r="AA128" s="61">
        <v>3790407822.1999998</v>
      </c>
      <c r="AB128" s="61">
        <v>308.32</v>
      </c>
      <c r="AC128" s="61">
        <v>45108</v>
      </c>
      <c r="AD128" s="61">
        <v>375.52140000000003</v>
      </c>
      <c r="AE128" s="61">
        <v>45154</v>
      </c>
      <c r="AF128" s="61">
        <v>1.218</v>
      </c>
      <c r="AG128" s="61"/>
      <c r="AH128" s="61"/>
      <c r="AI128" s="61">
        <v>3.24</v>
      </c>
      <c r="AJ128" s="61">
        <v>0.69</v>
      </c>
      <c r="AK128" s="61">
        <v>47.62</v>
      </c>
      <c r="AL128" s="61">
        <v>2329.13</v>
      </c>
      <c r="AM128" s="61">
        <v>2333.19</v>
      </c>
      <c r="AN128" s="61">
        <v>47.42</v>
      </c>
      <c r="AO128" s="61">
        <v>47.42</v>
      </c>
      <c r="AP128" s="61">
        <v>47.42</v>
      </c>
      <c r="AQ128" s="61">
        <v>47.42</v>
      </c>
      <c r="AR128" s="61" t="s">
        <v>183</v>
      </c>
      <c r="AS128" s="62"/>
      <c r="AT128" s="43">
        <f t="shared" si="1"/>
        <v>3.2364042167227401E-2</v>
      </c>
    </row>
    <row r="129" spans="2:46">
      <c r="B129" s="61">
        <v>8</v>
      </c>
      <c r="C129" s="62">
        <v>45182</v>
      </c>
      <c r="D129" s="61" t="s">
        <v>112</v>
      </c>
      <c r="E129" s="61" t="s">
        <v>113</v>
      </c>
      <c r="F129" s="61" t="s">
        <v>52</v>
      </c>
      <c r="G129" s="61">
        <v>0.125</v>
      </c>
      <c r="H129" s="61" t="s">
        <v>114</v>
      </c>
      <c r="I129" s="67">
        <v>8125000</v>
      </c>
      <c r="J129" s="62">
        <v>45068</v>
      </c>
      <c r="K129" s="62">
        <v>45252</v>
      </c>
      <c r="L129" s="62">
        <v>45243</v>
      </c>
      <c r="M129" s="61">
        <v>0</v>
      </c>
      <c r="N129" s="61">
        <v>0.38042999999999999</v>
      </c>
      <c r="O129" s="61">
        <v>6.25E-2</v>
      </c>
      <c r="P129" s="61"/>
      <c r="Q129" s="61">
        <v>114</v>
      </c>
      <c r="R129" s="61">
        <v>5.5829999999999998E-2</v>
      </c>
      <c r="S129" s="61">
        <v>67.62</v>
      </c>
      <c r="T129" s="61">
        <v>97.557100000000005</v>
      </c>
      <c r="U129" s="61"/>
      <c r="V129" s="61">
        <v>42.190219999999997</v>
      </c>
      <c r="W129" s="61">
        <v>1.07</v>
      </c>
      <c r="X129" s="61">
        <v>1.06</v>
      </c>
      <c r="Y129" s="61">
        <v>1.07</v>
      </c>
      <c r="Z129" s="61">
        <v>1.07</v>
      </c>
      <c r="AA129" s="61">
        <v>7926515385.6000004</v>
      </c>
      <c r="AB129" s="61">
        <v>260.43450000000001</v>
      </c>
      <c r="AC129" s="61">
        <v>45108</v>
      </c>
      <c r="AD129" s="61">
        <v>375.52050000000003</v>
      </c>
      <c r="AE129" s="61">
        <v>45154</v>
      </c>
      <c r="AF129" s="61">
        <v>1.4419999999999999</v>
      </c>
      <c r="AG129" s="61"/>
      <c r="AH129" s="61"/>
      <c r="AI129" s="61">
        <v>6.77</v>
      </c>
      <c r="AJ129" s="61">
        <v>1.44</v>
      </c>
      <c r="AK129" s="61">
        <v>40.770000000000003</v>
      </c>
      <c r="AL129" s="61">
        <v>1701.56</v>
      </c>
      <c r="AM129" s="61">
        <v>1703.59</v>
      </c>
      <c r="AN129" s="61">
        <v>40.549999999999997</v>
      </c>
      <c r="AO129" s="61">
        <v>40.549999999999997</v>
      </c>
      <c r="AP129" s="61">
        <v>40.549999999999997</v>
      </c>
      <c r="AQ129" s="61">
        <v>40.56</v>
      </c>
      <c r="AR129" s="61" t="s">
        <v>183</v>
      </c>
      <c r="AS129" s="62"/>
      <c r="AT129" s="43">
        <f t="shared" si="1"/>
        <v>6.7679809195264798E-2</v>
      </c>
    </row>
    <row r="130" spans="2:46">
      <c r="B130" s="61">
        <v>8</v>
      </c>
      <c r="C130" s="62">
        <v>45182</v>
      </c>
      <c r="D130" s="61" t="s">
        <v>94</v>
      </c>
      <c r="E130" s="61" t="s">
        <v>95</v>
      </c>
      <c r="F130" s="61" t="s">
        <v>52</v>
      </c>
      <c r="G130" s="61">
        <v>0.5</v>
      </c>
      <c r="H130" s="61" t="s">
        <v>96</v>
      </c>
      <c r="I130" s="67">
        <v>12221183</v>
      </c>
      <c r="J130" s="62">
        <v>45007</v>
      </c>
      <c r="K130" s="62">
        <v>45191</v>
      </c>
      <c r="L130" s="62">
        <v>45182</v>
      </c>
      <c r="M130" s="61">
        <v>0</v>
      </c>
      <c r="N130" s="61">
        <v>4.8910000000000002E-2</v>
      </c>
      <c r="O130" s="61">
        <v>0.25</v>
      </c>
      <c r="P130" s="61"/>
      <c r="Q130" s="61">
        <v>175</v>
      </c>
      <c r="R130" s="61">
        <v>0.41841</v>
      </c>
      <c r="S130" s="61">
        <v>81.63</v>
      </c>
      <c r="T130" s="61">
        <v>144.06270000000001</v>
      </c>
      <c r="U130" s="61"/>
      <c r="V130" s="61">
        <v>26.524460000000001</v>
      </c>
      <c r="W130" s="61">
        <v>1.3</v>
      </c>
      <c r="X130" s="61">
        <v>1.29</v>
      </c>
      <c r="Y130" s="61">
        <v>1.3</v>
      </c>
      <c r="Z130" s="61">
        <v>1.31</v>
      </c>
      <c r="AA130" s="61">
        <v>17606168393.400002</v>
      </c>
      <c r="AB130" s="61">
        <v>213.4</v>
      </c>
      <c r="AC130" s="61">
        <v>45108</v>
      </c>
      <c r="AD130" s="61">
        <v>375.52</v>
      </c>
      <c r="AE130" s="61">
        <v>45154</v>
      </c>
      <c r="AF130" s="61">
        <v>1.76</v>
      </c>
      <c r="AG130" s="61"/>
      <c r="AH130" s="61"/>
      <c r="AI130" s="61">
        <v>15.03</v>
      </c>
      <c r="AJ130" s="61">
        <v>3.2</v>
      </c>
      <c r="AK130" s="61">
        <v>24.57</v>
      </c>
      <c r="AL130" s="61">
        <v>635.85</v>
      </c>
      <c r="AM130" s="61">
        <v>639.73</v>
      </c>
      <c r="AN130" s="61">
        <v>24.41</v>
      </c>
      <c r="AO130" s="61">
        <v>24.42</v>
      </c>
      <c r="AP130" s="61">
        <v>24.42</v>
      </c>
      <c r="AQ130" s="61">
        <v>24.42</v>
      </c>
      <c r="AR130" s="61" t="s">
        <v>183</v>
      </c>
      <c r="AS130" s="62"/>
      <c r="AT130" s="43">
        <f t="shared" si="1"/>
        <v>0.15032861977278766</v>
      </c>
    </row>
    <row r="131" spans="2:46">
      <c r="B131" s="61">
        <v>8</v>
      </c>
      <c r="C131" s="62">
        <v>45182</v>
      </c>
      <c r="D131" s="61" t="s">
        <v>203</v>
      </c>
      <c r="E131" s="61" t="s">
        <v>204</v>
      </c>
      <c r="F131" s="61" t="s">
        <v>52</v>
      </c>
      <c r="G131" s="61">
        <v>0.125</v>
      </c>
      <c r="H131" s="61" t="s">
        <v>205</v>
      </c>
      <c r="I131" s="67">
        <v>8125399</v>
      </c>
      <c r="J131" s="62">
        <v>45007</v>
      </c>
      <c r="K131" s="62">
        <v>45191</v>
      </c>
      <c r="L131" s="62">
        <v>45182</v>
      </c>
      <c r="M131" s="61">
        <v>0</v>
      </c>
      <c r="N131" s="61">
        <v>4.8910000000000002E-2</v>
      </c>
      <c r="O131" s="61">
        <v>6.25E-2</v>
      </c>
      <c r="P131" s="61"/>
      <c r="Q131" s="61">
        <v>175</v>
      </c>
      <c r="R131" s="61">
        <v>7.5899999999999995E-2</v>
      </c>
      <c r="S131" s="61">
        <v>72.510000000000005</v>
      </c>
      <c r="T131" s="61">
        <v>92.656700000000001</v>
      </c>
      <c r="U131" s="61"/>
      <c r="V131" s="61">
        <v>27.524460000000001</v>
      </c>
      <c r="W131" s="61">
        <v>1.3</v>
      </c>
      <c r="X131" s="61">
        <v>1.29</v>
      </c>
      <c r="Y131" s="61">
        <v>1.3</v>
      </c>
      <c r="Z131" s="61">
        <v>1.31</v>
      </c>
      <c r="AA131" s="61">
        <v>7528723710.1000004</v>
      </c>
      <c r="AB131" s="61">
        <v>294.11070000000001</v>
      </c>
      <c r="AC131" s="61">
        <v>45108</v>
      </c>
      <c r="AD131" s="61">
        <v>375.5206</v>
      </c>
      <c r="AE131" s="61">
        <v>45154</v>
      </c>
      <c r="AF131" s="61">
        <v>1.2769999999999999</v>
      </c>
      <c r="AG131" s="61"/>
      <c r="AH131" s="61"/>
      <c r="AI131" s="61">
        <v>6.43</v>
      </c>
      <c r="AJ131" s="61">
        <v>1.37</v>
      </c>
      <c r="AK131" s="61">
        <v>26.93</v>
      </c>
      <c r="AL131" s="61">
        <v>736.36</v>
      </c>
      <c r="AM131" s="61">
        <v>740.13</v>
      </c>
      <c r="AN131" s="61">
        <v>26.76</v>
      </c>
      <c r="AO131" s="61">
        <v>26.76</v>
      </c>
      <c r="AP131" s="61">
        <v>26.76</v>
      </c>
      <c r="AQ131" s="61">
        <v>26.76</v>
      </c>
      <c r="AR131" s="61" t="s">
        <v>183</v>
      </c>
      <c r="AS131" s="62"/>
      <c r="AT131" s="43">
        <f t="shared" si="1"/>
        <v>6.4283302232543901E-2</v>
      </c>
    </row>
    <row r="132" spans="2:46">
      <c r="B132" s="61">
        <v>8</v>
      </c>
      <c r="C132" s="62">
        <v>45182</v>
      </c>
      <c r="D132" s="61" t="s">
        <v>100</v>
      </c>
      <c r="E132" s="61" t="s">
        <v>101</v>
      </c>
      <c r="F132" s="61" t="s">
        <v>52</v>
      </c>
      <c r="G132" s="61">
        <v>1.25</v>
      </c>
      <c r="H132" s="61" t="s">
        <v>102</v>
      </c>
      <c r="I132" s="67">
        <v>10169196</v>
      </c>
      <c r="J132" s="62">
        <v>45068</v>
      </c>
      <c r="K132" s="62">
        <v>45252</v>
      </c>
      <c r="L132" s="62">
        <v>45243</v>
      </c>
      <c r="M132" s="61">
        <v>0</v>
      </c>
      <c r="N132" s="61">
        <v>0.38042999999999999</v>
      </c>
      <c r="O132" s="61">
        <v>0.625</v>
      </c>
      <c r="P132" s="61"/>
      <c r="Q132" s="61">
        <v>114</v>
      </c>
      <c r="R132" s="61">
        <v>0.75656999999999996</v>
      </c>
      <c r="S132" s="61">
        <v>99.63</v>
      </c>
      <c r="T132" s="61">
        <v>195.41370000000001</v>
      </c>
      <c r="U132" s="61"/>
      <c r="V132" s="61">
        <v>32.190219999999997</v>
      </c>
      <c r="W132" s="61">
        <v>1.24</v>
      </c>
      <c r="X132" s="61">
        <v>1.23</v>
      </c>
      <c r="Y132" s="61">
        <v>1.25</v>
      </c>
      <c r="Z132" s="61">
        <v>1.25</v>
      </c>
      <c r="AA132" s="61">
        <v>19871998155.299999</v>
      </c>
      <c r="AB132" s="61">
        <v>192.2</v>
      </c>
      <c r="AC132" s="61">
        <v>45108</v>
      </c>
      <c r="AD132" s="61">
        <v>375.5204</v>
      </c>
      <c r="AE132" s="61">
        <v>45154</v>
      </c>
      <c r="AF132" s="61">
        <v>1.954</v>
      </c>
      <c r="AG132" s="61"/>
      <c r="AH132" s="61"/>
      <c r="AI132" s="61">
        <v>16.97</v>
      </c>
      <c r="AJ132" s="61">
        <v>3.61</v>
      </c>
      <c r="AK132" s="61">
        <v>26.5</v>
      </c>
      <c r="AL132" s="61">
        <v>796.08</v>
      </c>
      <c r="AM132" s="61">
        <v>799.3</v>
      </c>
      <c r="AN132" s="61">
        <v>26.33</v>
      </c>
      <c r="AO132" s="61">
        <v>26.34</v>
      </c>
      <c r="AP132" s="61">
        <v>26.34</v>
      </c>
      <c r="AQ132" s="61">
        <v>26.35</v>
      </c>
      <c r="AR132" s="61" t="s">
        <v>183</v>
      </c>
      <c r="AS132" s="62"/>
      <c r="AT132" s="43">
        <f t="shared" si="1"/>
        <v>0.16967519496936581</v>
      </c>
    </row>
    <row r="133" spans="2:46">
      <c r="B133" s="61">
        <v>8</v>
      </c>
      <c r="C133" s="62">
        <v>45182</v>
      </c>
      <c r="D133" s="61" t="s">
        <v>106</v>
      </c>
      <c r="E133" s="61" t="s">
        <v>107</v>
      </c>
      <c r="F133" s="61" t="s">
        <v>52</v>
      </c>
      <c r="G133" s="61">
        <v>0.125</v>
      </c>
      <c r="H133" s="61" t="s">
        <v>108</v>
      </c>
      <c r="I133" s="67">
        <v>10953298</v>
      </c>
      <c r="J133" s="62">
        <v>45007</v>
      </c>
      <c r="K133" s="62">
        <v>45191</v>
      </c>
      <c r="L133" s="62">
        <v>45182</v>
      </c>
      <c r="M133" s="61">
        <v>0</v>
      </c>
      <c r="N133" s="61">
        <v>4.8910000000000002E-2</v>
      </c>
      <c r="O133" s="61">
        <v>6.25E-2</v>
      </c>
      <c r="P133" s="61"/>
      <c r="Q133" s="61">
        <v>175</v>
      </c>
      <c r="R133" s="61">
        <v>8.7230000000000002E-2</v>
      </c>
      <c r="S133" s="61">
        <v>69.040000000000006</v>
      </c>
      <c r="T133" s="61">
        <v>101.40479999999999</v>
      </c>
      <c r="U133" s="61"/>
      <c r="V133" s="61">
        <v>34.524459999999998</v>
      </c>
      <c r="W133" s="61">
        <v>1.21</v>
      </c>
      <c r="X133" s="61">
        <v>1.2</v>
      </c>
      <c r="Y133" s="61">
        <v>1.21</v>
      </c>
      <c r="Z133" s="61">
        <v>1.22</v>
      </c>
      <c r="AA133" s="61">
        <v>11107171517.6</v>
      </c>
      <c r="AB133" s="61">
        <v>255.8871</v>
      </c>
      <c r="AC133" s="61">
        <v>45108</v>
      </c>
      <c r="AD133" s="61">
        <v>375.51940000000002</v>
      </c>
      <c r="AE133" s="61">
        <v>45154</v>
      </c>
      <c r="AF133" s="61">
        <v>1.468</v>
      </c>
      <c r="AG133" s="61"/>
      <c r="AH133" s="61"/>
      <c r="AI133" s="61">
        <v>9.48</v>
      </c>
      <c r="AJ133" s="61">
        <v>2.02</v>
      </c>
      <c r="AK133" s="61">
        <v>33.57</v>
      </c>
      <c r="AL133" s="61">
        <v>1148.97</v>
      </c>
      <c r="AM133" s="61">
        <v>1151.7</v>
      </c>
      <c r="AN133" s="61">
        <v>33.369999999999997</v>
      </c>
      <c r="AO133" s="61">
        <v>33.369999999999997</v>
      </c>
      <c r="AP133" s="61">
        <v>33.369999999999997</v>
      </c>
      <c r="AQ133" s="61">
        <v>33.369999999999997</v>
      </c>
      <c r="AR133" s="61" t="s">
        <v>183</v>
      </c>
      <c r="AS133" s="62"/>
      <c r="AT133" s="43">
        <f t="shared" si="1"/>
        <v>9.4837543667159005E-2</v>
      </c>
    </row>
    <row r="134" spans="2:46">
      <c r="B134" s="61">
        <v>8</v>
      </c>
      <c r="C134" s="62">
        <v>45182</v>
      </c>
      <c r="D134" s="61" t="s">
        <v>97</v>
      </c>
      <c r="E134" s="61" t="s">
        <v>98</v>
      </c>
      <c r="F134" s="61" t="s">
        <v>52</v>
      </c>
      <c r="G134" s="61">
        <v>0.25</v>
      </c>
      <c r="H134" s="61" t="s">
        <v>99</v>
      </c>
      <c r="I134" s="67">
        <v>12366020</v>
      </c>
      <c r="J134" s="62">
        <v>45007</v>
      </c>
      <c r="K134" s="62">
        <v>45191</v>
      </c>
      <c r="L134" s="62">
        <v>45182</v>
      </c>
      <c r="M134" s="61">
        <v>0</v>
      </c>
      <c r="N134" s="61">
        <v>4.8910000000000002E-2</v>
      </c>
      <c r="O134" s="61">
        <v>0.125</v>
      </c>
      <c r="P134" s="61"/>
      <c r="Q134" s="61">
        <v>175</v>
      </c>
      <c r="R134" s="61">
        <v>0.18443999999999999</v>
      </c>
      <c r="S134" s="61">
        <v>75.010000000000005</v>
      </c>
      <c r="T134" s="61">
        <v>116.5557</v>
      </c>
      <c r="U134" s="61"/>
      <c r="V134" s="61">
        <v>28.524460000000001</v>
      </c>
      <c r="W134" s="61">
        <v>1.28</v>
      </c>
      <c r="X134" s="61">
        <v>1.27</v>
      </c>
      <c r="Y134" s="61">
        <v>1.28</v>
      </c>
      <c r="Z134" s="61">
        <v>1.29</v>
      </c>
      <c r="AA134" s="61">
        <v>14413301770.6</v>
      </c>
      <c r="AB134" s="61">
        <v>242.05</v>
      </c>
      <c r="AC134" s="61">
        <v>45108</v>
      </c>
      <c r="AD134" s="61">
        <v>375.5188</v>
      </c>
      <c r="AE134" s="61">
        <v>45154</v>
      </c>
      <c r="AF134" s="61">
        <v>1.5509999999999999</v>
      </c>
      <c r="AG134" s="61"/>
      <c r="AH134" s="61"/>
      <c r="AI134" s="61">
        <v>12.31</v>
      </c>
      <c r="AJ134" s="61">
        <v>2.62</v>
      </c>
      <c r="AK134" s="61">
        <v>27.3</v>
      </c>
      <c r="AL134" s="61">
        <v>768.14</v>
      </c>
      <c r="AM134" s="61">
        <v>771.81</v>
      </c>
      <c r="AN134" s="61">
        <v>27.13</v>
      </c>
      <c r="AO134" s="61">
        <v>27.13</v>
      </c>
      <c r="AP134" s="61">
        <v>27.13</v>
      </c>
      <c r="AQ134" s="61">
        <v>27.14</v>
      </c>
      <c r="AR134" s="61" t="s">
        <v>183</v>
      </c>
      <c r="AS134" s="62"/>
      <c r="AT134" s="43">
        <f t="shared" si="1"/>
        <v>0.12306662716887419</v>
      </c>
    </row>
    <row r="135" spans="2:46">
      <c r="B135" s="61">
        <v>8</v>
      </c>
      <c r="C135" s="62">
        <v>45182</v>
      </c>
      <c r="D135" s="61" t="s">
        <v>109</v>
      </c>
      <c r="E135" s="61" t="s">
        <v>110</v>
      </c>
      <c r="F135" s="61" t="s">
        <v>52</v>
      </c>
      <c r="G135" s="61">
        <v>0.375</v>
      </c>
      <c r="H135" s="61" t="s">
        <v>111</v>
      </c>
      <c r="I135" s="67">
        <v>12479737</v>
      </c>
      <c r="J135" s="62">
        <v>45007</v>
      </c>
      <c r="K135" s="62">
        <v>45191</v>
      </c>
      <c r="L135" s="62">
        <v>45182</v>
      </c>
      <c r="M135" s="61">
        <v>0</v>
      </c>
      <c r="N135" s="61">
        <v>4.8910000000000002E-2</v>
      </c>
      <c r="O135" s="61">
        <v>0.1875</v>
      </c>
      <c r="P135" s="61"/>
      <c r="Q135" s="61">
        <v>175</v>
      </c>
      <c r="R135" s="61">
        <v>0.28395999999999999</v>
      </c>
      <c r="S135" s="61">
        <v>75.52</v>
      </c>
      <c r="T135" s="61">
        <v>120.53749999999999</v>
      </c>
      <c r="U135" s="61"/>
      <c r="V135" s="61">
        <v>38.524459999999998</v>
      </c>
      <c r="W135" s="61">
        <v>1.1499999999999999</v>
      </c>
      <c r="X135" s="61">
        <v>1.1399999999999999</v>
      </c>
      <c r="Y135" s="61">
        <v>1.1499999999999999</v>
      </c>
      <c r="Z135" s="61">
        <v>1.1599999999999999</v>
      </c>
      <c r="AA135" s="61">
        <v>15042760103.1</v>
      </c>
      <c r="AB135" s="61">
        <v>235.82900000000001</v>
      </c>
      <c r="AC135" s="61">
        <v>45108</v>
      </c>
      <c r="AD135" s="61">
        <v>375.52</v>
      </c>
      <c r="AE135" s="61">
        <v>45154</v>
      </c>
      <c r="AF135" s="61">
        <v>1.5920000000000001</v>
      </c>
      <c r="AG135" s="61"/>
      <c r="AH135" s="61"/>
      <c r="AI135" s="61">
        <v>12.84</v>
      </c>
      <c r="AJ135" s="61">
        <v>2.73</v>
      </c>
      <c r="AK135" s="61">
        <v>35.31</v>
      </c>
      <c r="AL135" s="61">
        <v>1322.25</v>
      </c>
      <c r="AM135" s="61">
        <v>1324.55</v>
      </c>
      <c r="AN135" s="61">
        <v>35.1</v>
      </c>
      <c r="AO135" s="61">
        <v>35.11</v>
      </c>
      <c r="AP135" s="61">
        <v>35.11</v>
      </c>
      <c r="AQ135" s="61">
        <v>35.11</v>
      </c>
      <c r="AR135" s="61" t="s">
        <v>183</v>
      </c>
      <c r="AS135" s="62"/>
      <c r="AT135" s="43">
        <f t="shared" ref="AT135:AT197" si="2">IF(E135="","",AA135/SUMIF($B$6:$B$197,B135,$AA$6:$AA$197))</f>
        <v>0.12844119818369407</v>
      </c>
    </row>
    <row r="136" spans="2:46">
      <c r="B136" s="61">
        <v>8</v>
      </c>
      <c r="C136" s="62">
        <v>45182</v>
      </c>
      <c r="D136" s="61" t="s">
        <v>103</v>
      </c>
      <c r="E136" s="61" t="s">
        <v>104</v>
      </c>
      <c r="F136" s="61" t="s">
        <v>52</v>
      </c>
      <c r="G136" s="61">
        <v>0.125</v>
      </c>
      <c r="H136" s="61" t="s">
        <v>105</v>
      </c>
      <c r="I136" s="67">
        <v>7146605</v>
      </c>
      <c r="J136" s="62">
        <v>45068</v>
      </c>
      <c r="K136" s="62">
        <v>45252</v>
      </c>
      <c r="L136" s="62">
        <v>45243</v>
      </c>
      <c r="M136" s="61">
        <v>0</v>
      </c>
      <c r="N136" s="61">
        <v>0.38042999999999999</v>
      </c>
      <c r="O136" s="61">
        <v>6.25E-2</v>
      </c>
      <c r="P136" s="61"/>
      <c r="Q136" s="61">
        <v>114</v>
      </c>
      <c r="R136" s="61">
        <v>5.4899999999999997E-2</v>
      </c>
      <c r="S136" s="61">
        <v>69.900000000000006</v>
      </c>
      <c r="T136" s="61">
        <v>99.150700000000001</v>
      </c>
      <c r="U136" s="61"/>
      <c r="V136" s="61">
        <v>33.190219999999997</v>
      </c>
      <c r="W136" s="61">
        <v>1.21</v>
      </c>
      <c r="X136" s="61">
        <v>1.21</v>
      </c>
      <c r="Y136" s="61">
        <v>1.22</v>
      </c>
      <c r="Z136" s="61">
        <v>1.22</v>
      </c>
      <c r="AA136" s="61">
        <v>7085910925.6999998</v>
      </c>
      <c r="AB136" s="61">
        <v>264.88330000000002</v>
      </c>
      <c r="AC136" s="61">
        <v>45108</v>
      </c>
      <c r="AD136" s="61">
        <v>375.51979999999998</v>
      </c>
      <c r="AE136" s="61">
        <v>45154</v>
      </c>
      <c r="AF136" s="61">
        <v>1.4179999999999999</v>
      </c>
      <c r="AG136" s="61"/>
      <c r="AH136" s="61"/>
      <c r="AI136" s="61">
        <v>6.05</v>
      </c>
      <c r="AJ136" s="61">
        <v>1.29</v>
      </c>
      <c r="AK136" s="61">
        <v>32.33</v>
      </c>
      <c r="AL136" s="61">
        <v>1063.99</v>
      </c>
      <c r="AM136" s="61">
        <v>1067.08</v>
      </c>
      <c r="AN136" s="61">
        <v>32.130000000000003</v>
      </c>
      <c r="AO136" s="61">
        <v>32.130000000000003</v>
      </c>
      <c r="AP136" s="61">
        <v>32.130000000000003</v>
      </c>
      <c r="AQ136" s="61">
        <v>32.130000000000003</v>
      </c>
      <c r="AR136" s="61" t="s">
        <v>183</v>
      </c>
      <c r="AS136" s="62"/>
      <c r="AT136" s="43">
        <f t="shared" si="2"/>
        <v>6.0502386748312188E-2</v>
      </c>
    </row>
    <row r="137" spans="2:46">
      <c r="B137" s="61">
        <v>9</v>
      </c>
      <c r="C137" s="62">
        <v>45182</v>
      </c>
      <c r="D137" s="61" t="s">
        <v>115</v>
      </c>
      <c r="E137" s="61" t="s">
        <v>116</v>
      </c>
      <c r="F137" s="61" t="s">
        <v>52</v>
      </c>
      <c r="G137" s="61">
        <v>0.125</v>
      </c>
      <c r="H137" s="61" t="s">
        <v>117</v>
      </c>
      <c r="I137" s="67">
        <v>12600000</v>
      </c>
      <c r="J137" s="62">
        <v>45007</v>
      </c>
      <c r="K137" s="62">
        <v>45191</v>
      </c>
      <c r="L137" s="62">
        <v>45182</v>
      </c>
      <c r="M137" s="61">
        <v>0</v>
      </c>
      <c r="N137" s="61">
        <v>4.8910000000000002E-2</v>
      </c>
      <c r="O137" s="61">
        <v>6.25E-2</v>
      </c>
      <c r="P137" s="61"/>
      <c r="Q137" s="61">
        <v>175</v>
      </c>
      <c r="R137" s="61">
        <v>8.9399999999999993E-2</v>
      </c>
      <c r="S137" s="61">
        <v>67.2</v>
      </c>
      <c r="T137" s="61">
        <v>101.15009999999999</v>
      </c>
      <c r="U137" s="61"/>
      <c r="V137" s="61">
        <v>44.524459999999998</v>
      </c>
      <c r="W137" s="61">
        <v>1.03</v>
      </c>
      <c r="X137" s="61">
        <v>1.03</v>
      </c>
      <c r="Y137" s="61">
        <v>1.04</v>
      </c>
      <c r="Z137" s="61">
        <v>1.04</v>
      </c>
      <c r="AA137" s="61">
        <v>12744916510.799999</v>
      </c>
      <c r="AB137" s="61">
        <v>249.7</v>
      </c>
      <c r="AC137" s="61">
        <v>45108</v>
      </c>
      <c r="AD137" s="61">
        <v>375.5188</v>
      </c>
      <c r="AE137" s="61">
        <v>45154</v>
      </c>
      <c r="AF137" s="61">
        <v>1.504</v>
      </c>
      <c r="AG137" s="61"/>
      <c r="AH137" s="61"/>
      <c r="AI137" s="61">
        <v>3.65</v>
      </c>
      <c r="AJ137" s="61">
        <v>2.3199999999999998</v>
      </c>
      <c r="AK137" s="61">
        <v>42.92</v>
      </c>
      <c r="AL137" s="61">
        <v>1889.39</v>
      </c>
      <c r="AM137" s="61">
        <v>1891.12</v>
      </c>
      <c r="AN137" s="61">
        <v>42.7</v>
      </c>
      <c r="AO137" s="61">
        <v>42.7</v>
      </c>
      <c r="AP137" s="61">
        <v>42.7</v>
      </c>
      <c r="AQ137" s="61">
        <v>42.71</v>
      </c>
      <c r="AR137" s="61" t="s">
        <v>183</v>
      </c>
      <c r="AS137" s="62"/>
      <c r="AT137" s="43">
        <f t="shared" si="2"/>
        <v>3.6524603787299097E-2</v>
      </c>
    </row>
    <row r="138" spans="2:46">
      <c r="B138" s="61">
        <v>9</v>
      </c>
      <c r="C138" s="62">
        <v>45182</v>
      </c>
      <c r="D138" s="61" t="s">
        <v>188</v>
      </c>
      <c r="E138" s="61" t="s">
        <v>189</v>
      </c>
      <c r="F138" s="61" t="s">
        <v>52</v>
      </c>
      <c r="G138" s="61">
        <v>0.75</v>
      </c>
      <c r="H138" s="61" t="s">
        <v>190</v>
      </c>
      <c r="I138" s="67">
        <v>3530375</v>
      </c>
      <c r="J138" s="62">
        <v>45105</v>
      </c>
      <c r="K138" s="62">
        <v>45252</v>
      </c>
      <c r="L138" s="62">
        <v>45243</v>
      </c>
      <c r="M138" s="61">
        <v>0</v>
      </c>
      <c r="N138" s="61">
        <v>0.38042999999999999</v>
      </c>
      <c r="O138" s="61">
        <v>0.375</v>
      </c>
      <c r="P138" s="61"/>
      <c r="Q138" s="61">
        <v>77</v>
      </c>
      <c r="R138" s="61">
        <v>0.15831000000000001</v>
      </c>
      <c r="S138" s="61">
        <v>100.84</v>
      </c>
      <c r="T138" s="61">
        <v>101.8867</v>
      </c>
      <c r="U138" s="61"/>
      <c r="V138" s="61">
        <v>10.19022</v>
      </c>
      <c r="W138" s="61">
        <v>0.6</v>
      </c>
      <c r="X138" s="61">
        <v>0.57999999999999996</v>
      </c>
      <c r="Y138" s="61">
        <v>0.61</v>
      </c>
      <c r="Z138" s="61">
        <v>0.63</v>
      </c>
      <c r="AA138" s="61">
        <v>3596983019.1999998</v>
      </c>
      <c r="AB138" s="61">
        <v>372.24</v>
      </c>
      <c r="AC138" s="61">
        <v>45108</v>
      </c>
      <c r="AD138" s="61">
        <v>375.51940000000002</v>
      </c>
      <c r="AE138" s="61">
        <v>45154</v>
      </c>
      <c r="AF138" s="61">
        <v>1.0089999999999999</v>
      </c>
      <c r="AG138" s="61"/>
      <c r="AH138" s="61"/>
      <c r="AI138" s="61">
        <v>1.03</v>
      </c>
      <c r="AJ138" s="61">
        <v>0.65</v>
      </c>
      <c r="AK138" s="61">
        <v>9.82</v>
      </c>
      <c r="AL138" s="61">
        <v>98.78</v>
      </c>
      <c r="AM138" s="61">
        <v>103.04</v>
      </c>
      <c r="AN138" s="61">
        <v>9.7899999999999991</v>
      </c>
      <c r="AO138" s="61">
        <v>9.7899999999999991</v>
      </c>
      <c r="AP138" s="61">
        <v>9.7899999999999991</v>
      </c>
      <c r="AQ138" s="61">
        <v>9.7899999999999991</v>
      </c>
      <c r="AR138" s="61" t="s">
        <v>183</v>
      </c>
      <c r="AS138" s="62"/>
      <c r="AT138" s="43">
        <f t="shared" si="2"/>
        <v>1.0308296605520583E-2</v>
      </c>
    </row>
    <row r="139" spans="2:46">
      <c r="B139" s="61">
        <v>9</v>
      </c>
      <c r="C139" s="62">
        <v>45182</v>
      </c>
      <c r="D139" s="61" t="s">
        <v>194</v>
      </c>
      <c r="E139" s="61" t="s">
        <v>195</v>
      </c>
      <c r="F139" s="61" t="s">
        <v>52</v>
      </c>
      <c r="G139" s="61">
        <v>0.125</v>
      </c>
      <c r="H139" s="61" t="s">
        <v>196</v>
      </c>
      <c r="I139" s="67">
        <v>4400000</v>
      </c>
      <c r="J139" s="62">
        <v>45007</v>
      </c>
      <c r="K139" s="62">
        <v>45191</v>
      </c>
      <c r="L139" s="62">
        <v>45182</v>
      </c>
      <c r="M139" s="61">
        <v>0</v>
      </c>
      <c r="N139" s="61">
        <v>4.8910000000000002E-2</v>
      </c>
      <c r="O139" s="61">
        <v>6.25E-2</v>
      </c>
      <c r="P139" s="61"/>
      <c r="Q139" s="61">
        <v>175</v>
      </c>
      <c r="R139" s="61">
        <v>7.2400000000000006E-2</v>
      </c>
      <c r="S139" s="61">
        <v>70.67</v>
      </c>
      <c r="T139" s="61">
        <v>86.145600000000002</v>
      </c>
      <c r="U139" s="61"/>
      <c r="V139" s="61">
        <v>49.524459999999998</v>
      </c>
      <c r="W139" s="61">
        <v>0.84</v>
      </c>
      <c r="X139" s="61">
        <v>0.83</v>
      </c>
      <c r="Y139" s="61">
        <v>0.84</v>
      </c>
      <c r="Z139" s="61">
        <v>0.84</v>
      </c>
      <c r="AA139" s="61">
        <v>3790407822.1999998</v>
      </c>
      <c r="AB139" s="61">
        <v>308.32</v>
      </c>
      <c r="AC139" s="61">
        <v>45108</v>
      </c>
      <c r="AD139" s="61">
        <v>375.52140000000003</v>
      </c>
      <c r="AE139" s="61">
        <v>45154</v>
      </c>
      <c r="AF139" s="61">
        <v>1.218</v>
      </c>
      <c r="AG139" s="61"/>
      <c r="AH139" s="61"/>
      <c r="AI139" s="61">
        <v>1.0900000000000001</v>
      </c>
      <c r="AJ139" s="61">
        <v>0.69</v>
      </c>
      <c r="AK139" s="61">
        <v>47.62</v>
      </c>
      <c r="AL139" s="61">
        <v>2329.13</v>
      </c>
      <c r="AM139" s="61">
        <v>2333.19</v>
      </c>
      <c r="AN139" s="61">
        <v>47.42</v>
      </c>
      <c r="AO139" s="61">
        <v>47.42</v>
      </c>
      <c r="AP139" s="61">
        <v>47.42</v>
      </c>
      <c r="AQ139" s="61">
        <v>47.42</v>
      </c>
      <c r="AR139" s="61" t="s">
        <v>183</v>
      </c>
      <c r="AS139" s="62"/>
      <c r="AT139" s="43">
        <f t="shared" si="2"/>
        <v>1.0862616775937134E-2</v>
      </c>
    </row>
    <row r="140" spans="2:46">
      <c r="B140" s="61">
        <v>9</v>
      </c>
      <c r="C140" s="62">
        <v>45182</v>
      </c>
      <c r="D140" s="61" t="s">
        <v>197</v>
      </c>
      <c r="E140" s="61" t="s">
        <v>198</v>
      </c>
      <c r="F140" s="61" t="s">
        <v>52</v>
      </c>
      <c r="G140" s="61">
        <v>0.125</v>
      </c>
      <c r="H140" s="61" t="s">
        <v>199</v>
      </c>
      <c r="I140" s="67">
        <v>11780815</v>
      </c>
      <c r="J140" s="62">
        <v>45148</v>
      </c>
      <c r="K140" s="62">
        <v>45332</v>
      </c>
      <c r="L140" s="62">
        <v>45323</v>
      </c>
      <c r="M140" s="61">
        <v>0</v>
      </c>
      <c r="N140" s="61">
        <v>0.81521999999999994</v>
      </c>
      <c r="O140" s="61">
        <v>6.25E-2</v>
      </c>
      <c r="P140" s="61"/>
      <c r="Q140" s="61">
        <v>34</v>
      </c>
      <c r="R140" s="61">
        <v>1.5779999999999999E-2</v>
      </c>
      <c r="S140" s="61">
        <v>74.63</v>
      </c>
      <c r="T140" s="61">
        <v>102.0014</v>
      </c>
      <c r="U140" s="61"/>
      <c r="V140" s="61">
        <v>24.907609999999998</v>
      </c>
      <c r="W140" s="61">
        <v>1.3</v>
      </c>
      <c r="X140" s="61">
        <v>1.29</v>
      </c>
      <c r="Y140" s="61">
        <v>1.3</v>
      </c>
      <c r="Z140" s="61">
        <v>1.31</v>
      </c>
      <c r="AA140" s="61">
        <v>12016597252.9</v>
      </c>
      <c r="AB140" s="61">
        <v>274.79329999999999</v>
      </c>
      <c r="AC140" s="61">
        <v>45108</v>
      </c>
      <c r="AD140" s="61">
        <v>375.5188</v>
      </c>
      <c r="AE140" s="61">
        <v>45154</v>
      </c>
      <c r="AF140" s="61">
        <v>1.367</v>
      </c>
      <c r="AG140" s="61"/>
      <c r="AH140" s="61"/>
      <c r="AI140" s="61">
        <v>3.44</v>
      </c>
      <c r="AJ140" s="61">
        <v>2.1800000000000002</v>
      </c>
      <c r="AK140" s="61">
        <v>24.45</v>
      </c>
      <c r="AL140" s="61">
        <v>605.29</v>
      </c>
      <c r="AM140" s="61">
        <v>609.5</v>
      </c>
      <c r="AN140" s="61">
        <v>24.29</v>
      </c>
      <c r="AO140" s="61">
        <v>24.29</v>
      </c>
      <c r="AP140" s="61">
        <v>24.29</v>
      </c>
      <c r="AQ140" s="61">
        <v>24.29</v>
      </c>
      <c r="AR140" s="61" t="s">
        <v>183</v>
      </c>
      <c r="AS140" s="62"/>
      <c r="AT140" s="43">
        <f t="shared" si="2"/>
        <v>3.4437373768733258E-2</v>
      </c>
    </row>
    <row r="141" spans="2:46">
      <c r="B141" s="61">
        <v>9</v>
      </c>
      <c r="C141" s="62">
        <v>45182</v>
      </c>
      <c r="D141" s="61" t="s">
        <v>112</v>
      </c>
      <c r="E141" s="61" t="s">
        <v>113</v>
      </c>
      <c r="F141" s="61" t="s">
        <v>52</v>
      </c>
      <c r="G141" s="61">
        <v>0.125</v>
      </c>
      <c r="H141" s="61" t="s">
        <v>114</v>
      </c>
      <c r="I141" s="67">
        <v>8125000</v>
      </c>
      <c r="J141" s="62">
        <v>45068</v>
      </c>
      <c r="K141" s="62">
        <v>45252</v>
      </c>
      <c r="L141" s="62">
        <v>45243</v>
      </c>
      <c r="M141" s="61">
        <v>0</v>
      </c>
      <c r="N141" s="61">
        <v>0.38042999999999999</v>
      </c>
      <c r="O141" s="61">
        <v>6.25E-2</v>
      </c>
      <c r="P141" s="61"/>
      <c r="Q141" s="61">
        <v>114</v>
      </c>
      <c r="R141" s="61">
        <v>5.5829999999999998E-2</v>
      </c>
      <c r="S141" s="61">
        <v>67.62</v>
      </c>
      <c r="T141" s="61">
        <v>97.557100000000005</v>
      </c>
      <c r="U141" s="61"/>
      <c r="V141" s="61">
        <v>42.190219999999997</v>
      </c>
      <c r="W141" s="61">
        <v>1.07</v>
      </c>
      <c r="X141" s="61">
        <v>1.06</v>
      </c>
      <c r="Y141" s="61">
        <v>1.07</v>
      </c>
      <c r="Z141" s="61">
        <v>1.07</v>
      </c>
      <c r="AA141" s="61">
        <v>7926515385.6000004</v>
      </c>
      <c r="AB141" s="61">
        <v>260.43450000000001</v>
      </c>
      <c r="AC141" s="61">
        <v>45108</v>
      </c>
      <c r="AD141" s="61">
        <v>375.52050000000003</v>
      </c>
      <c r="AE141" s="61">
        <v>45154</v>
      </c>
      <c r="AF141" s="61">
        <v>1.4419999999999999</v>
      </c>
      <c r="AG141" s="61"/>
      <c r="AH141" s="61"/>
      <c r="AI141" s="61">
        <v>2.27</v>
      </c>
      <c r="AJ141" s="61">
        <v>1.44</v>
      </c>
      <c r="AK141" s="61">
        <v>40.770000000000003</v>
      </c>
      <c r="AL141" s="61">
        <v>1701.56</v>
      </c>
      <c r="AM141" s="61">
        <v>1703.59</v>
      </c>
      <c r="AN141" s="61">
        <v>40.549999999999997</v>
      </c>
      <c r="AO141" s="61">
        <v>40.549999999999997</v>
      </c>
      <c r="AP141" s="61">
        <v>40.549999999999997</v>
      </c>
      <c r="AQ141" s="61">
        <v>40.56</v>
      </c>
      <c r="AR141" s="61" t="s">
        <v>183</v>
      </c>
      <c r="AS141" s="62"/>
      <c r="AT141" s="43">
        <f t="shared" si="2"/>
        <v>2.2715945893222459E-2</v>
      </c>
    </row>
    <row r="142" spans="2:46">
      <c r="B142" s="61">
        <v>9</v>
      </c>
      <c r="C142" s="62">
        <v>45182</v>
      </c>
      <c r="D142" s="61" t="s">
        <v>94</v>
      </c>
      <c r="E142" s="61" t="s">
        <v>95</v>
      </c>
      <c r="F142" s="61" t="s">
        <v>52</v>
      </c>
      <c r="G142" s="61">
        <v>0.5</v>
      </c>
      <c r="H142" s="61" t="s">
        <v>96</v>
      </c>
      <c r="I142" s="67">
        <v>12221183</v>
      </c>
      <c r="J142" s="62">
        <v>45007</v>
      </c>
      <c r="K142" s="62">
        <v>45191</v>
      </c>
      <c r="L142" s="62">
        <v>45182</v>
      </c>
      <c r="M142" s="61">
        <v>0</v>
      </c>
      <c r="N142" s="61">
        <v>4.8910000000000002E-2</v>
      </c>
      <c r="O142" s="61">
        <v>0.25</v>
      </c>
      <c r="P142" s="61"/>
      <c r="Q142" s="61">
        <v>175</v>
      </c>
      <c r="R142" s="61">
        <v>0.41841</v>
      </c>
      <c r="S142" s="61">
        <v>81.63</v>
      </c>
      <c r="T142" s="61">
        <v>144.06270000000001</v>
      </c>
      <c r="U142" s="61"/>
      <c r="V142" s="61">
        <v>26.524460000000001</v>
      </c>
      <c r="W142" s="61">
        <v>1.3</v>
      </c>
      <c r="X142" s="61">
        <v>1.29</v>
      </c>
      <c r="Y142" s="61">
        <v>1.3</v>
      </c>
      <c r="Z142" s="61">
        <v>1.31</v>
      </c>
      <c r="AA142" s="61">
        <v>17606168393.400002</v>
      </c>
      <c r="AB142" s="61">
        <v>213.4</v>
      </c>
      <c r="AC142" s="61">
        <v>45108</v>
      </c>
      <c r="AD142" s="61">
        <v>375.52</v>
      </c>
      <c r="AE142" s="61">
        <v>45154</v>
      </c>
      <c r="AF142" s="61">
        <v>1.76</v>
      </c>
      <c r="AG142" s="61"/>
      <c r="AH142" s="61"/>
      <c r="AI142" s="61">
        <v>5.05</v>
      </c>
      <c r="AJ142" s="61">
        <v>3.2</v>
      </c>
      <c r="AK142" s="61">
        <v>24.57</v>
      </c>
      <c r="AL142" s="61">
        <v>635.85</v>
      </c>
      <c r="AM142" s="61">
        <v>639.73</v>
      </c>
      <c r="AN142" s="61">
        <v>24.41</v>
      </c>
      <c r="AO142" s="61">
        <v>24.42</v>
      </c>
      <c r="AP142" s="61">
        <v>24.42</v>
      </c>
      <c r="AQ142" s="61">
        <v>24.42</v>
      </c>
      <c r="AR142" s="61" t="s">
        <v>183</v>
      </c>
      <c r="AS142" s="62"/>
      <c r="AT142" s="43">
        <f t="shared" si="2"/>
        <v>5.0456064128507859E-2</v>
      </c>
    </row>
    <row r="143" spans="2:46">
      <c r="B143" s="61">
        <v>9</v>
      </c>
      <c r="C143" s="62">
        <v>45182</v>
      </c>
      <c r="D143" s="61" t="s">
        <v>88</v>
      </c>
      <c r="E143" s="61" t="s">
        <v>89</v>
      </c>
      <c r="F143" s="61" t="s">
        <v>52</v>
      </c>
      <c r="G143" s="61">
        <v>0.125</v>
      </c>
      <c r="H143" s="61" t="s">
        <v>90</v>
      </c>
      <c r="I143" s="67">
        <v>13485568</v>
      </c>
      <c r="J143" s="62">
        <v>45007</v>
      </c>
      <c r="K143" s="62">
        <v>45191</v>
      </c>
      <c r="L143" s="62">
        <v>45182</v>
      </c>
      <c r="M143" s="61">
        <v>0</v>
      </c>
      <c r="N143" s="61">
        <v>4.8910000000000002E-2</v>
      </c>
      <c r="O143" s="61">
        <v>6.25E-2</v>
      </c>
      <c r="P143" s="61"/>
      <c r="Q143" s="61">
        <v>175</v>
      </c>
      <c r="R143" s="61">
        <v>8.659E-2</v>
      </c>
      <c r="S143" s="61">
        <v>76.95</v>
      </c>
      <c r="T143" s="61">
        <v>112.1789</v>
      </c>
      <c r="U143" s="61"/>
      <c r="V143" s="61">
        <v>22.524460000000001</v>
      </c>
      <c r="W143" s="61">
        <v>1.28</v>
      </c>
      <c r="X143" s="61">
        <v>1.27</v>
      </c>
      <c r="Y143" s="61">
        <v>1.29</v>
      </c>
      <c r="Z143" s="61">
        <v>1.29</v>
      </c>
      <c r="AA143" s="61">
        <v>15127959875.799999</v>
      </c>
      <c r="AB143" s="61">
        <v>257.79000000000002</v>
      </c>
      <c r="AC143" s="61">
        <v>45108</v>
      </c>
      <c r="AD143" s="61">
        <v>375.52010000000001</v>
      </c>
      <c r="AE143" s="61">
        <v>45154</v>
      </c>
      <c r="AF143" s="61">
        <v>1.4570000000000001</v>
      </c>
      <c r="AG143" s="61"/>
      <c r="AH143" s="61"/>
      <c r="AI143" s="61">
        <v>4.34</v>
      </c>
      <c r="AJ143" s="61">
        <v>2.75</v>
      </c>
      <c r="AK143" s="61">
        <v>22.14</v>
      </c>
      <c r="AL143" s="61">
        <v>496.09</v>
      </c>
      <c r="AM143" s="61">
        <v>500.66</v>
      </c>
      <c r="AN143" s="61">
        <v>22</v>
      </c>
      <c r="AO143" s="61">
        <v>22</v>
      </c>
      <c r="AP143" s="61">
        <v>22</v>
      </c>
      <c r="AQ143" s="61">
        <v>22</v>
      </c>
      <c r="AR143" s="61" t="s">
        <v>183</v>
      </c>
      <c r="AS143" s="62"/>
      <c r="AT143" s="43">
        <f t="shared" si="2"/>
        <v>4.3353970981726761E-2</v>
      </c>
    </row>
    <row r="144" spans="2:46">
      <c r="B144" s="61">
        <v>9</v>
      </c>
      <c r="C144" s="62">
        <v>45182</v>
      </c>
      <c r="D144" s="61">
        <v>3179082</v>
      </c>
      <c r="E144" s="61" t="s">
        <v>71</v>
      </c>
      <c r="F144" s="61" t="s">
        <v>53</v>
      </c>
      <c r="G144" s="61">
        <v>2</v>
      </c>
      <c r="H144" s="61" t="s">
        <v>72</v>
      </c>
      <c r="I144" s="67">
        <v>9083989</v>
      </c>
      <c r="J144" s="62">
        <v>45133</v>
      </c>
      <c r="K144" s="62">
        <v>45317</v>
      </c>
      <c r="L144" s="62">
        <v>45308</v>
      </c>
      <c r="M144" s="61">
        <v>0</v>
      </c>
      <c r="N144" s="61">
        <v>0.73370000000000002</v>
      </c>
      <c r="O144" s="61">
        <v>1</v>
      </c>
      <c r="P144" s="61">
        <v>2.1619000000000002</v>
      </c>
      <c r="Q144" s="61">
        <v>49</v>
      </c>
      <c r="R144" s="61">
        <v>0.57571000000000006</v>
      </c>
      <c r="S144" s="61">
        <v>240.13</v>
      </c>
      <c r="T144" s="61">
        <v>240.70570000000001</v>
      </c>
      <c r="U144" s="61">
        <v>216.13120000000001</v>
      </c>
      <c r="V144" s="61">
        <v>11.366849999999999</v>
      </c>
      <c r="W144" s="61">
        <v>0.69</v>
      </c>
      <c r="X144" s="61">
        <v>0.45</v>
      </c>
      <c r="Y144" s="61">
        <v>0.79</v>
      </c>
      <c r="Z144" s="61">
        <v>0.94</v>
      </c>
      <c r="AA144" s="61">
        <v>21865680610.799999</v>
      </c>
      <c r="AB144" s="61">
        <v>173.6</v>
      </c>
      <c r="AC144" s="61">
        <v>45108</v>
      </c>
      <c r="AD144" s="61">
        <v>374.2</v>
      </c>
      <c r="AE144" s="61">
        <v>45154</v>
      </c>
      <c r="AF144" s="61">
        <v>2.1560000000000001</v>
      </c>
      <c r="AG144" s="61">
        <v>0.33333000000000002</v>
      </c>
      <c r="AH144" s="61">
        <v>375.3</v>
      </c>
      <c r="AI144" s="61">
        <v>6.27</v>
      </c>
      <c r="AJ144" s="61">
        <v>3.98</v>
      </c>
      <c r="AK144" s="61">
        <v>10.29</v>
      </c>
      <c r="AL144" s="61">
        <v>112.87</v>
      </c>
      <c r="AM144" s="61">
        <v>117.21</v>
      </c>
      <c r="AN144" s="61">
        <v>10.23</v>
      </c>
      <c r="AO144" s="61">
        <v>10.24</v>
      </c>
      <c r="AP144" s="61">
        <v>10.26</v>
      </c>
      <c r="AQ144" s="61">
        <v>10.28</v>
      </c>
      <c r="AR144" s="61" t="s">
        <v>183</v>
      </c>
      <c r="AS144" s="62"/>
      <c r="AT144" s="43">
        <f t="shared" si="2"/>
        <v>6.2663048453266618E-2</v>
      </c>
    </row>
    <row r="145" spans="2:46">
      <c r="B145" s="61">
        <v>9</v>
      </c>
      <c r="C145" s="62">
        <v>45182</v>
      </c>
      <c r="D145" s="61" t="s">
        <v>79</v>
      </c>
      <c r="E145" s="61" t="s">
        <v>80</v>
      </c>
      <c r="F145" s="61" t="s">
        <v>52</v>
      </c>
      <c r="G145" s="61">
        <v>0.625</v>
      </c>
      <c r="H145" s="61" t="s">
        <v>81</v>
      </c>
      <c r="I145" s="67">
        <v>14090030</v>
      </c>
      <c r="J145" s="62">
        <v>45007</v>
      </c>
      <c r="K145" s="62">
        <v>45191</v>
      </c>
      <c r="L145" s="62">
        <v>45182</v>
      </c>
      <c r="M145" s="61">
        <v>0</v>
      </c>
      <c r="N145" s="61">
        <v>4.8910000000000002E-2</v>
      </c>
      <c r="O145" s="61">
        <v>0.3125</v>
      </c>
      <c r="P145" s="61"/>
      <c r="Q145" s="61">
        <v>175</v>
      </c>
      <c r="R145" s="61">
        <v>0.51546999999999998</v>
      </c>
      <c r="S145" s="61">
        <v>92.81</v>
      </c>
      <c r="T145" s="61">
        <v>161.4777</v>
      </c>
      <c r="U145" s="61"/>
      <c r="V145" s="61">
        <v>16.524460000000001</v>
      </c>
      <c r="W145" s="61">
        <v>1.06</v>
      </c>
      <c r="X145" s="61">
        <v>1.05</v>
      </c>
      <c r="Y145" s="61">
        <v>1.07</v>
      </c>
      <c r="Z145" s="61">
        <v>1.08</v>
      </c>
      <c r="AA145" s="61">
        <v>22752257015.200001</v>
      </c>
      <c r="AB145" s="61">
        <v>216.52260000000001</v>
      </c>
      <c r="AC145" s="61">
        <v>45108</v>
      </c>
      <c r="AD145" s="61">
        <v>375.51940000000002</v>
      </c>
      <c r="AE145" s="61">
        <v>45154</v>
      </c>
      <c r="AF145" s="61">
        <v>1.734</v>
      </c>
      <c r="AG145" s="61"/>
      <c r="AH145" s="61"/>
      <c r="AI145" s="61">
        <v>6.52</v>
      </c>
      <c r="AJ145" s="61">
        <v>4.1399999999999997</v>
      </c>
      <c r="AK145" s="61">
        <v>15.64</v>
      </c>
      <c r="AL145" s="61">
        <v>253.81</v>
      </c>
      <c r="AM145" s="61">
        <v>258.82</v>
      </c>
      <c r="AN145" s="61">
        <v>15.55</v>
      </c>
      <c r="AO145" s="61">
        <v>15.56</v>
      </c>
      <c r="AP145" s="61">
        <v>15.56</v>
      </c>
      <c r="AQ145" s="61">
        <v>15.56</v>
      </c>
      <c r="AR145" s="61" t="s">
        <v>183</v>
      </c>
      <c r="AS145" s="62"/>
      <c r="AT145" s="43">
        <f t="shared" si="2"/>
        <v>6.5203814559536374E-2</v>
      </c>
    </row>
    <row r="146" spans="2:46">
      <c r="B146" s="61">
        <v>9</v>
      </c>
      <c r="C146" s="62">
        <v>45182</v>
      </c>
      <c r="D146" s="61" t="s">
        <v>200</v>
      </c>
      <c r="E146" s="61" t="s">
        <v>201</v>
      </c>
      <c r="F146" s="61" t="s">
        <v>52</v>
      </c>
      <c r="G146" s="61">
        <v>0.125</v>
      </c>
      <c r="H146" s="61" t="s">
        <v>202</v>
      </c>
      <c r="I146" s="67">
        <v>12446999</v>
      </c>
      <c r="J146" s="62">
        <v>45148</v>
      </c>
      <c r="K146" s="62">
        <v>45332</v>
      </c>
      <c r="L146" s="62">
        <v>45323</v>
      </c>
      <c r="M146" s="61">
        <v>0</v>
      </c>
      <c r="N146" s="61">
        <v>0.81521999999999994</v>
      </c>
      <c r="O146" s="61">
        <v>6.25E-2</v>
      </c>
      <c r="P146" s="61"/>
      <c r="Q146" s="61">
        <v>34</v>
      </c>
      <c r="R146" s="61">
        <v>1.549E-2</v>
      </c>
      <c r="S146" s="61">
        <v>83.82</v>
      </c>
      <c r="T146" s="61">
        <v>112.408</v>
      </c>
      <c r="U146" s="61"/>
      <c r="V146" s="61">
        <v>17.907609999999998</v>
      </c>
      <c r="W146" s="61">
        <v>1.0900000000000001</v>
      </c>
      <c r="X146" s="61">
        <v>1.08</v>
      </c>
      <c r="Y146" s="61">
        <v>1.1000000000000001</v>
      </c>
      <c r="Z146" s="61">
        <v>1.1100000000000001</v>
      </c>
      <c r="AA146" s="61">
        <v>13991428524.5</v>
      </c>
      <c r="AB146" s="61">
        <v>280.0548</v>
      </c>
      <c r="AC146" s="61">
        <v>45108</v>
      </c>
      <c r="AD146" s="61">
        <v>375.51990000000001</v>
      </c>
      <c r="AE146" s="61">
        <v>45154</v>
      </c>
      <c r="AF146" s="61">
        <v>1.341</v>
      </c>
      <c r="AG146" s="61"/>
      <c r="AH146" s="61"/>
      <c r="AI146" s="61">
        <v>4.01</v>
      </c>
      <c r="AJ146" s="61">
        <v>2.54</v>
      </c>
      <c r="AK146" s="61">
        <v>17.690000000000001</v>
      </c>
      <c r="AL146" s="61">
        <v>315.47000000000003</v>
      </c>
      <c r="AM146" s="61">
        <v>320.76</v>
      </c>
      <c r="AN146" s="61">
        <v>17.59</v>
      </c>
      <c r="AO146" s="61">
        <v>17.59</v>
      </c>
      <c r="AP146" s="61">
        <v>17.59</v>
      </c>
      <c r="AQ146" s="61">
        <v>17.59</v>
      </c>
      <c r="AR146" s="61" t="s">
        <v>183</v>
      </c>
      <c r="AS146" s="62"/>
      <c r="AT146" s="43">
        <f t="shared" si="2"/>
        <v>4.0096879633745038E-2</v>
      </c>
    </row>
    <row r="147" spans="2:46">
      <c r="B147" s="61">
        <v>9</v>
      </c>
      <c r="C147" s="62">
        <v>45182</v>
      </c>
      <c r="D147" s="61" t="s">
        <v>76</v>
      </c>
      <c r="E147" s="61" t="s">
        <v>77</v>
      </c>
      <c r="F147" s="61" t="s">
        <v>52</v>
      </c>
      <c r="G147" s="61">
        <v>1.125</v>
      </c>
      <c r="H147" s="61" t="s">
        <v>78</v>
      </c>
      <c r="I147" s="67">
        <v>13065680</v>
      </c>
      <c r="J147" s="62">
        <v>45068</v>
      </c>
      <c r="K147" s="62">
        <v>45252</v>
      </c>
      <c r="L147" s="62">
        <v>45243</v>
      </c>
      <c r="M147" s="61">
        <v>0</v>
      </c>
      <c r="N147" s="61">
        <v>0.38042999999999999</v>
      </c>
      <c r="O147" s="61">
        <v>0.5625</v>
      </c>
      <c r="P147" s="61"/>
      <c r="Q147" s="61">
        <v>114</v>
      </c>
      <c r="R147" s="61">
        <v>0.64710000000000001</v>
      </c>
      <c r="S147" s="61">
        <v>102.26</v>
      </c>
      <c r="T147" s="61">
        <v>190.5214</v>
      </c>
      <c r="U147" s="61"/>
      <c r="V147" s="61">
        <v>14.19022</v>
      </c>
      <c r="W147" s="61">
        <v>0.91</v>
      </c>
      <c r="X147" s="61">
        <v>0.89</v>
      </c>
      <c r="Y147" s="61">
        <v>0.92</v>
      </c>
      <c r="Z147" s="61">
        <v>0.93</v>
      </c>
      <c r="AA147" s="61">
        <v>24892919162.299999</v>
      </c>
      <c r="AB147" s="61">
        <v>202.24289999999999</v>
      </c>
      <c r="AC147" s="61">
        <v>45108</v>
      </c>
      <c r="AD147" s="61">
        <v>375.52050000000003</v>
      </c>
      <c r="AE147" s="61">
        <v>45154</v>
      </c>
      <c r="AF147" s="61">
        <v>1.857</v>
      </c>
      <c r="AG147" s="61"/>
      <c r="AH147" s="61"/>
      <c r="AI147" s="61">
        <v>7.13</v>
      </c>
      <c r="AJ147" s="61">
        <v>4.53</v>
      </c>
      <c r="AK147" s="61">
        <v>13.13</v>
      </c>
      <c r="AL147" s="61">
        <v>181.41</v>
      </c>
      <c r="AM147" s="61">
        <v>186.25</v>
      </c>
      <c r="AN147" s="61">
        <v>13.07</v>
      </c>
      <c r="AO147" s="61">
        <v>13.07</v>
      </c>
      <c r="AP147" s="61">
        <v>13.07</v>
      </c>
      <c r="AQ147" s="61">
        <v>13.07</v>
      </c>
      <c r="AR147" s="61" t="s">
        <v>183</v>
      </c>
      <c r="AS147" s="62"/>
      <c r="AT147" s="43">
        <f t="shared" si="2"/>
        <v>7.133856143677493E-2</v>
      </c>
    </row>
    <row r="148" spans="2:46">
      <c r="B148" s="61">
        <v>9</v>
      </c>
      <c r="C148" s="62">
        <v>45182</v>
      </c>
      <c r="D148" s="61" t="s">
        <v>203</v>
      </c>
      <c r="E148" s="61" t="s">
        <v>204</v>
      </c>
      <c r="F148" s="61" t="s">
        <v>52</v>
      </c>
      <c r="G148" s="61">
        <v>0.125</v>
      </c>
      <c r="H148" s="61" t="s">
        <v>205</v>
      </c>
      <c r="I148" s="67">
        <v>8125399</v>
      </c>
      <c r="J148" s="62">
        <v>45007</v>
      </c>
      <c r="K148" s="62">
        <v>45191</v>
      </c>
      <c r="L148" s="62">
        <v>45182</v>
      </c>
      <c r="M148" s="61">
        <v>0</v>
      </c>
      <c r="N148" s="61">
        <v>4.8910000000000002E-2</v>
      </c>
      <c r="O148" s="61">
        <v>6.25E-2</v>
      </c>
      <c r="P148" s="61"/>
      <c r="Q148" s="61">
        <v>175</v>
      </c>
      <c r="R148" s="61">
        <v>7.5899999999999995E-2</v>
      </c>
      <c r="S148" s="61">
        <v>72.510000000000005</v>
      </c>
      <c r="T148" s="61">
        <v>92.656700000000001</v>
      </c>
      <c r="U148" s="61"/>
      <c r="V148" s="61">
        <v>27.524460000000001</v>
      </c>
      <c r="W148" s="61">
        <v>1.3</v>
      </c>
      <c r="X148" s="61">
        <v>1.29</v>
      </c>
      <c r="Y148" s="61">
        <v>1.3</v>
      </c>
      <c r="Z148" s="61">
        <v>1.31</v>
      </c>
      <c r="AA148" s="61">
        <v>7528723710.1000004</v>
      </c>
      <c r="AB148" s="61">
        <v>294.11070000000001</v>
      </c>
      <c r="AC148" s="61">
        <v>45108</v>
      </c>
      <c r="AD148" s="61">
        <v>375.5206</v>
      </c>
      <c r="AE148" s="61">
        <v>45154</v>
      </c>
      <c r="AF148" s="61">
        <v>1.2769999999999999</v>
      </c>
      <c r="AG148" s="61"/>
      <c r="AH148" s="61"/>
      <c r="AI148" s="61">
        <v>2.16</v>
      </c>
      <c r="AJ148" s="61">
        <v>1.37</v>
      </c>
      <c r="AK148" s="61">
        <v>26.93</v>
      </c>
      <c r="AL148" s="61">
        <v>736.36</v>
      </c>
      <c r="AM148" s="61">
        <v>740.13</v>
      </c>
      <c r="AN148" s="61">
        <v>26.76</v>
      </c>
      <c r="AO148" s="61">
        <v>26.76</v>
      </c>
      <c r="AP148" s="61">
        <v>26.76</v>
      </c>
      <c r="AQ148" s="61">
        <v>26.76</v>
      </c>
      <c r="AR148" s="61" t="s">
        <v>183</v>
      </c>
      <c r="AS148" s="62"/>
      <c r="AT148" s="43">
        <f t="shared" si="2"/>
        <v>2.1575947578976039E-2</v>
      </c>
    </row>
    <row r="149" spans="2:46">
      <c r="B149" s="61">
        <v>9</v>
      </c>
      <c r="C149" s="62">
        <v>45182</v>
      </c>
      <c r="D149" s="61" t="s">
        <v>91</v>
      </c>
      <c r="E149" s="61" t="s">
        <v>92</v>
      </c>
      <c r="F149" s="61" t="s">
        <v>52</v>
      </c>
      <c r="G149" s="61">
        <v>0.75</v>
      </c>
      <c r="H149" s="61" t="s">
        <v>93</v>
      </c>
      <c r="I149" s="67">
        <v>11686640</v>
      </c>
      <c r="J149" s="62">
        <v>45068</v>
      </c>
      <c r="K149" s="62">
        <v>45252</v>
      </c>
      <c r="L149" s="62">
        <v>45243</v>
      </c>
      <c r="M149" s="61">
        <v>0</v>
      </c>
      <c r="N149" s="61">
        <v>0.38042999999999999</v>
      </c>
      <c r="O149" s="61">
        <v>0.375</v>
      </c>
      <c r="P149" s="61"/>
      <c r="Q149" s="61">
        <v>114</v>
      </c>
      <c r="R149" s="61">
        <v>0.41993000000000003</v>
      </c>
      <c r="S149" s="61">
        <v>88.24</v>
      </c>
      <c r="T149" s="61">
        <v>159.9058</v>
      </c>
      <c r="U149" s="61"/>
      <c r="V149" s="61">
        <v>24.19022</v>
      </c>
      <c r="W149" s="61">
        <v>1.29</v>
      </c>
      <c r="X149" s="61">
        <v>1.28</v>
      </c>
      <c r="Y149" s="61">
        <v>1.3</v>
      </c>
      <c r="Z149" s="61">
        <v>1.3</v>
      </c>
      <c r="AA149" s="61">
        <v>18687613611.900002</v>
      </c>
      <c r="AB149" s="61">
        <v>207.76669999999999</v>
      </c>
      <c r="AC149" s="61">
        <v>45108</v>
      </c>
      <c r="AD149" s="61">
        <v>375.51960000000003</v>
      </c>
      <c r="AE149" s="61">
        <v>45154</v>
      </c>
      <c r="AF149" s="61">
        <v>1.8069999999999999</v>
      </c>
      <c r="AG149" s="61"/>
      <c r="AH149" s="61"/>
      <c r="AI149" s="61">
        <v>5.36</v>
      </c>
      <c r="AJ149" s="61">
        <v>3.4</v>
      </c>
      <c r="AK149" s="61">
        <v>21.95</v>
      </c>
      <c r="AL149" s="61">
        <v>513.82000000000005</v>
      </c>
      <c r="AM149" s="61">
        <v>518.02</v>
      </c>
      <c r="AN149" s="61">
        <v>21.8</v>
      </c>
      <c r="AO149" s="61">
        <v>21.81</v>
      </c>
      <c r="AP149" s="61">
        <v>21.81</v>
      </c>
      <c r="AQ149" s="61">
        <v>21.81</v>
      </c>
      <c r="AR149" s="61" t="s">
        <v>183</v>
      </c>
      <c r="AS149" s="62"/>
      <c r="AT149" s="43">
        <f t="shared" si="2"/>
        <v>5.3555288677363082E-2</v>
      </c>
    </row>
    <row r="150" spans="2:46">
      <c r="B150" s="61">
        <v>9</v>
      </c>
      <c r="C150" s="62">
        <v>45182</v>
      </c>
      <c r="D150" s="61" t="s">
        <v>106</v>
      </c>
      <c r="E150" s="61" t="s">
        <v>107</v>
      </c>
      <c r="F150" s="61" t="s">
        <v>52</v>
      </c>
      <c r="G150" s="61">
        <v>0.125</v>
      </c>
      <c r="H150" s="61" t="s">
        <v>108</v>
      </c>
      <c r="I150" s="67">
        <v>10953298</v>
      </c>
      <c r="J150" s="62">
        <v>45007</v>
      </c>
      <c r="K150" s="62">
        <v>45191</v>
      </c>
      <c r="L150" s="62">
        <v>45182</v>
      </c>
      <c r="M150" s="61">
        <v>0</v>
      </c>
      <c r="N150" s="61">
        <v>4.8910000000000002E-2</v>
      </c>
      <c r="O150" s="61">
        <v>6.25E-2</v>
      </c>
      <c r="P150" s="61"/>
      <c r="Q150" s="61">
        <v>175</v>
      </c>
      <c r="R150" s="61">
        <v>8.7230000000000002E-2</v>
      </c>
      <c r="S150" s="61">
        <v>69.040000000000006</v>
      </c>
      <c r="T150" s="61">
        <v>101.40479999999999</v>
      </c>
      <c r="U150" s="61"/>
      <c r="V150" s="61">
        <v>34.524459999999998</v>
      </c>
      <c r="W150" s="61">
        <v>1.21</v>
      </c>
      <c r="X150" s="61">
        <v>1.2</v>
      </c>
      <c r="Y150" s="61">
        <v>1.21</v>
      </c>
      <c r="Z150" s="61">
        <v>1.22</v>
      </c>
      <c r="AA150" s="61">
        <v>11107171517.6</v>
      </c>
      <c r="AB150" s="61">
        <v>255.8871</v>
      </c>
      <c r="AC150" s="61">
        <v>45108</v>
      </c>
      <c r="AD150" s="61">
        <v>375.51940000000002</v>
      </c>
      <c r="AE150" s="61">
        <v>45154</v>
      </c>
      <c r="AF150" s="61">
        <v>1.468</v>
      </c>
      <c r="AG150" s="61"/>
      <c r="AH150" s="61"/>
      <c r="AI150" s="61">
        <v>3.18</v>
      </c>
      <c r="AJ150" s="61">
        <v>2.02</v>
      </c>
      <c r="AK150" s="61">
        <v>33.57</v>
      </c>
      <c r="AL150" s="61">
        <v>1148.97</v>
      </c>
      <c r="AM150" s="61">
        <v>1151.7</v>
      </c>
      <c r="AN150" s="61">
        <v>33.369999999999997</v>
      </c>
      <c r="AO150" s="61">
        <v>33.369999999999997</v>
      </c>
      <c r="AP150" s="61">
        <v>33.369999999999997</v>
      </c>
      <c r="AQ150" s="61">
        <v>33.369999999999997</v>
      </c>
      <c r="AR150" s="61" t="s">
        <v>183</v>
      </c>
      <c r="AS150" s="62"/>
      <c r="AT150" s="43">
        <f t="shared" si="2"/>
        <v>3.1831125651873633E-2</v>
      </c>
    </row>
    <row r="151" spans="2:46">
      <c r="B151" s="61">
        <v>9</v>
      </c>
      <c r="C151" s="62">
        <v>45182</v>
      </c>
      <c r="D151" s="61" t="s">
        <v>100</v>
      </c>
      <c r="E151" s="61" t="s">
        <v>101</v>
      </c>
      <c r="F151" s="61" t="s">
        <v>52</v>
      </c>
      <c r="G151" s="61">
        <v>1.25</v>
      </c>
      <c r="H151" s="61" t="s">
        <v>102</v>
      </c>
      <c r="I151" s="67">
        <v>10169196</v>
      </c>
      <c r="J151" s="62">
        <v>45068</v>
      </c>
      <c r="K151" s="62">
        <v>45252</v>
      </c>
      <c r="L151" s="62">
        <v>45243</v>
      </c>
      <c r="M151" s="61">
        <v>0</v>
      </c>
      <c r="N151" s="61">
        <v>0.38042999999999999</v>
      </c>
      <c r="O151" s="61">
        <v>0.625</v>
      </c>
      <c r="P151" s="61"/>
      <c r="Q151" s="61">
        <v>114</v>
      </c>
      <c r="R151" s="61">
        <v>0.75656999999999996</v>
      </c>
      <c r="S151" s="61">
        <v>99.63</v>
      </c>
      <c r="T151" s="61">
        <v>195.41370000000001</v>
      </c>
      <c r="U151" s="61"/>
      <c r="V151" s="61">
        <v>32.190219999999997</v>
      </c>
      <c r="W151" s="61">
        <v>1.24</v>
      </c>
      <c r="X151" s="61">
        <v>1.23</v>
      </c>
      <c r="Y151" s="61">
        <v>1.25</v>
      </c>
      <c r="Z151" s="61">
        <v>1.25</v>
      </c>
      <c r="AA151" s="61">
        <v>19871998155.299999</v>
      </c>
      <c r="AB151" s="61">
        <v>192.2</v>
      </c>
      <c r="AC151" s="61">
        <v>45108</v>
      </c>
      <c r="AD151" s="61">
        <v>375.5204</v>
      </c>
      <c r="AE151" s="61">
        <v>45154</v>
      </c>
      <c r="AF151" s="61">
        <v>1.954</v>
      </c>
      <c r="AG151" s="61"/>
      <c r="AH151" s="61"/>
      <c r="AI151" s="61">
        <v>5.69</v>
      </c>
      <c r="AJ151" s="61">
        <v>3.61</v>
      </c>
      <c r="AK151" s="61">
        <v>26.5</v>
      </c>
      <c r="AL151" s="61">
        <v>796.08</v>
      </c>
      <c r="AM151" s="61">
        <v>799.3</v>
      </c>
      <c r="AN151" s="61">
        <v>26.33</v>
      </c>
      <c r="AO151" s="61">
        <v>26.34</v>
      </c>
      <c r="AP151" s="61">
        <v>26.34</v>
      </c>
      <c r="AQ151" s="61">
        <v>26.35</v>
      </c>
      <c r="AR151" s="61" t="s">
        <v>183</v>
      </c>
      <c r="AS151" s="62"/>
      <c r="AT151" s="43">
        <f t="shared" si="2"/>
        <v>5.6949518536996008E-2</v>
      </c>
    </row>
    <row r="152" spans="2:46">
      <c r="B152" s="61">
        <v>9</v>
      </c>
      <c r="C152" s="62">
        <v>45182</v>
      </c>
      <c r="D152" s="61" t="s">
        <v>97</v>
      </c>
      <c r="E152" s="61" t="s">
        <v>98</v>
      </c>
      <c r="F152" s="61" t="s">
        <v>52</v>
      </c>
      <c r="G152" s="61">
        <v>0.25</v>
      </c>
      <c r="H152" s="61" t="s">
        <v>99</v>
      </c>
      <c r="I152" s="67">
        <v>12366020</v>
      </c>
      <c r="J152" s="62">
        <v>45007</v>
      </c>
      <c r="K152" s="62">
        <v>45191</v>
      </c>
      <c r="L152" s="62">
        <v>45182</v>
      </c>
      <c r="M152" s="61">
        <v>0</v>
      </c>
      <c r="N152" s="61">
        <v>4.8910000000000002E-2</v>
      </c>
      <c r="O152" s="61">
        <v>0.125</v>
      </c>
      <c r="P152" s="61"/>
      <c r="Q152" s="61">
        <v>175</v>
      </c>
      <c r="R152" s="61">
        <v>0.18443999999999999</v>
      </c>
      <c r="S152" s="61">
        <v>75.010000000000005</v>
      </c>
      <c r="T152" s="61">
        <v>116.5557</v>
      </c>
      <c r="U152" s="61"/>
      <c r="V152" s="61">
        <v>28.524460000000001</v>
      </c>
      <c r="W152" s="61">
        <v>1.28</v>
      </c>
      <c r="X152" s="61">
        <v>1.27</v>
      </c>
      <c r="Y152" s="61">
        <v>1.28</v>
      </c>
      <c r="Z152" s="61">
        <v>1.29</v>
      </c>
      <c r="AA152" s="61">
        <v>14413301770.6</v>
      </c>
      <c r="AB152" s="61">
        <v>242.05</v>
      </c>
      <c r="AC152" s="61">
        <v>45108</v>
      </c>
      <c r="AD152" s="61">
        <v>375.5188</v>
      </c>
      <c r="AE152" s="61">
        <v>45154</v>
      </c>
      <c r="AF152" s="61">
        <v>1.5509999999999999</v>
      </c>
      <c r="AG152" s="61"/>
      <c r="AH152" s="61"/>
      <c r="AI152" s="61">
        <v>4.13</v>
      </c>
      <c r="AJ152" s="61">
        <v>2.62</v>
      </c>
      <c r="AK152" s="61">
        <v>27.3</v>
      </c>
      <c r="AL152" s="61">
        <v>768.14</v>
      </c>
      <c r="AM152" s="61">
        <v>771.81</v>
      </c>
      <c r="AN152" s="61">
        <v>27.13</v>
      </c>
      <c r="AO152" s="61">
        <v>27.13</v>
      </c>
      <c r="AP152" s="61">
        <v>27.13</v>
      </c>
      <c r="AQ152" s="61">
        <v>27.14</v>
      </c>
      <c r="AR152" s="61" t="s">
        <v>183</v>
      </c>
      <c r="AS152" s="62"/>
      <c r="AT152" s="43">
        <f t="shared" si="2"/>
        <v>4.1305891332582521E-2</v>
      </c>
    </row>
    <row r="153" spans="2:46">
      <c r="B153" s="61">
        <v>9</v>
      </c>
      <c r="C153" s="62">
        <v>45182</v>
      </c>
      <c r="D153" s="61" t="s">
        <v>109</v>
      </c>
      <c r="E153" s="61" t="s">
        <v>110</v>
      </c>
      <c r="F153" s="61" t="s">
        <v>52</v>
      </c>
      <c r="G153" s="61">
        <v>0.375</v>
      </c>
      <c r="H153" s="61" t="s">
        <v>111</v>
      </c>
      <c r="I153" s="67">
        <v>12479737</v>
      </c>
      <c r="J153" s="62">
        <v>45007</v>
      </c>
      <c r="K153" s="62">
        <v>45191</v>
      </c>
      <c r="L153" s="62">
        <v>45182</v>
      </c>
      <c r="M153" s="61">
        <v>0</v>
      </c>
      <c r="N153" s="61">
        <v>4.8910000000000002E-2</v>
      </c>
      <c r="O153" s="61">
        <v>0.1875</v>
      </c>
      <c r="P153" s="61"/>
      <c r="Q153" s="61">
        <v>175</v>
      </c>
      <c r="R153" s="61">
        <v>0.28395999999999999</v>
      </c>
      <c r="S153" s="61">
        <v>75.52</v>
      </c>
      <c r="T153" s="61">
        <v>120.53749999999999</v>
      </c>
      <c r="U153" s="61"/>
      <c r="V153" s="61">
        <v>38.524459999999998</v>
      </c>
      <c r="W153" s="61">
        <v>1.1499999999999999</v>
      </c>
      <c r="X153" s="61">
        <v>1.1399999999999999</v>
      </c>
      <c r="Y153" s="61">
        <v>1.1499999999999999</v>
      </c>
      <c r="Z153" s="61">
        <v>1.1599999999999999</v>
      </c>
      <c r="AA153" s="61">
        <v>15042760103.1</v>
      </c>
      <c r="AB153" s="61">
        <v>235.82900000000001</v>
      </c>
      <c r="AC153" s="61">
        <v>45108</v>
      </c>
      <c r="AD153" s="61">
        <v>375.52</v>
      </c>
      <c r="AE153" s="61">
        <v>45154</v>
      </c>
      <c r="AF153" s="61">
        <v>1.5920000000000001</v>
      </c>
      <c r="AG153" s="61"/>
      <c r="AH153" s="61"/>
      <c r="AI153" s="61">
        <v>4.3099999999999996</v>
      </c>
      <c r="AJ153" s="61">
        <v>2.73</v>
      </c>
      <c r="AK153" s="61">
        <v>35.31</v>
      </c>
      <c r="AL153" s="61">
        <v>1322.25</v>
      </c>
      <c r="AM153" s="61">
        <v>1324.55</v>
      </c>
      <c r="AN153" s="61">
        <v>35.1</v>
      </c>
      <c r="AO153" s="61">
        <v>35.11</v>
      </c>
      <c r="AP153" s="61">
        <v>35.11</v>
      </c>
      <c r="AQ153" s="61">
        <v>35.11</v>
      </c>
      <c r="AR153" s="61" t="s">
        <v>183</v>
      </c>
      <c r="AS153" s="62"/>
      <c r="AT153" s="43">
        <f t="shared" si="2"/>
        <v>4.3109803988714418E-2</v>
      </c>
    </row>
    <row r="154" spans="2:46">
      <c r="B154" s="61">
        <v>9</v>
      </c>
      <c r="C154" s="62">
        <v>45182</v>
      </c>
      <c r="D154" s="61" t="s">
        <v>68</v>
      </c>
      <c r="E154" s="61" t="s">
        <v>69</v>
      </c>
      <c r="F154" s="61" t="s">
        <v>52</v>
      </c>
      <c r="G154" s="61">
        <v>0.75</v>
      </c>
      <c r="H154" s="61" t="s">
        <v>70</v>
      </c>
      <c r="I154" s="67">
        <v>14570332</v>
      </c>
      <c r="J154" s="62">
        <v>45007</v>
      </c>
      <c r="K154" s="62">
        <v>45191</v>
      </c>
      <c r="L154" s="62">
        <v>45182</v>
      </c>
      <c r="M154" s="61">
        <v>0</v>
      </c>
      <c r="N154" s="61">
        <v>4.8910000000000002E-2</v>
      </c>
      <c r="O154" s="61">
        <v>0.375</v>
      </c>
      <c r="P154" s="61"/>
      <c r="Q154" s="61">
        <v>175</v>
      </c>
      <c r="R154" s="61">
        <v>0.57672000000000001</v>
      </c>
      <c r="S154" s="61">
        <v>99.95</v>
      </c>
      <c r="T154" s="61">
        <v>162.1979</v>
      </c>
      <c r="U154" s="61"/>
      <c r="V154" s="61">
        <v>10.524459999999999</v>
      </c>
      <c r="W154" s="61">
        <v>0.7</v>
      </c>
      <c r="X154" s="61">
        <v>0.67</v>
      </c>
      <c r="Y154" s="61">
        <v>0.71</v>
      </c>
      <c r="Z154" s="61">
        <v>0.72</v>
      </c>
      <c r="AA154" s="61">
        <v>23632768372.5</v>
      </c>
      <c r="AB154" s="61">
        <v>232.22900000000001</v>
      </c>
      <c r="AC154" s="61">
        <v>45108</v>
      </c>
      <c r="AD154" s="61">
        <v>375.51900000000001</v>
      </c>
      <c r="AE154" s="61">
        <v>45154</v>
      </c>
      <c r="AF154" s="61">
        <v>1.617</v>
      </c>
      <c r="AG154" s="61"/>
      <c r="AH154" s="61"/>
      <c r="AI154" s="61">
        <v>6.77</v>
      </c>
      <c r="AJ154" s="61">
        <v>4.3</v>
      </c>
      <c r="AK154" s="61">
        <v>10.1</v>
      </c>
      <c r="AL154" s="61">
        <v>104.95</v>
      </c>
      <c r="AM154" s="61">
        <v>109.22</v>
      </c>
      <c r="AN154" s="61">
        <v>10.07</v>
      </c>
      <c r="AO154" s="61">
        <v>10.07</v>
      </c>
      <c r="AP154" s="61">
        <v>10.07</v>
      </c>
      <c r="AQ154" s="61">
        <v>10.07</v>
      </c>
      <c r="AR154" s="61" t="s">
        <v>183</v>
      </c>
      <c r="AS154" s="62"/>
      <c r="AT154" s="43">
        <f t="shared" si="2"/>
        <v>6.7727199348157532E-2</v>
      </c>
    </row>
    <row r="155" spans="2:46">
      <c r="B155" s="61">
        <v>9</v>
      </c>
      <c r="C155" s="62">
        <v>45182</v>
      </c>
      <c r="D155" s="61" t="s">
        <v>103</v>
      </c>
      <c r="E155" s="61" t="s">
        <v>104</v>
      </c>
      <c r="F155" s="61" t="s">
        <v>52</v>
      </c>
      <c r="G155" s="61">
        <v>0.125</v>
      </c>
      <c r="H155" s="61" t="s">
        <v>105</v>
      </c>
      <c r="I155" s="67">
        <v>7146605</v>
      </c>
      <c r="J155" s="62">
        <v>45068</v>
      </c>
      <c r="K155" s="62">
        <v>45252</v>
      </c>
      <c r="L155" s="62">
        <v>45243</v>
      </c>
      <c r="M155" s="61">
        <v>0</v>
      </c>
      <c r="N155" s="61">
        <v>0.38042999999999999</v>
      </c>
      <c r="O155" s="61">
        <v>6.25E-2</v>
      </c>
      <c r="P155" s="61"/>
      <c r="Q155" s="61">
        <v>114</v>
      </c>
      <c r="R155" s="61">
        <v>5.4899999999999997E-2</v>
      </c>
      <c r="S155" s="61">
        <v>69.900000000000006</v>
      </c>
      <c r="T155" s="61">
        <v>99.150700000000001</v>
      </c>
      <c r="U155" s="61"/>
      <c r="V155" s="61">
        <v>33.190219999999997</v>
      </c>
      <c r="W155" s="61">
        <v>1.21</v>
      </c>
      <c r="X155" s="61">
        <v>1.21</v>
      </c>
      <c r="Y155" s="61">
        <v>1.22</v>
      </c>
      <c r="Z155" s="61">
        <v>1.22</v>
      </c>
      <c r="AA155" s="61">
        <v>7085910925.6999998</v>
      </c>
      <c r="AB155" s="61">
        <v>264.88330000000002</v>
      </c>
      <c r="AC155" s="61">
        <v>45108</v>
      </c>
      <c r="AD155" s="61">
        <v>375.51979999999998</v>
      </c>
      <c r="AE155" s="61">
        <v>45154</v>
      </c>
      <c r="AF155" s="61">
        <v>1.4179999999999999</v>
      </c>
      <c r="AG155" s="61"/>
      <c r="AH155" s="61"/>
      <c r="AI155" s="61">
        <v>2.0299999999999998</v>
      </c>
      <c r="AJ155" s="61">
        <v>1.29</v>
      </c>
      <c r="AK155" s="61">
        <v>32.33</v>
      </c>
      <c r="AL155" s="61">
        <v>1063.99</v>
      </c>
      <c r="AM155" s="61">
        <v>1067.08</v>
      </c>
      <c r="AN155" s="61">
        <v>32.130000000000003</v>
      </c>
      <c r="AO155" s="61">
        <v>32.130000000000003</v>
      </c>
      <c r="AP155" s="61">
        <v>32.130000000000003</v>
      </c>
      <c r="AQ155" s="61">
        <v>32.130000000000003</v>
      </c>
      <c r="AR155" s="61" t="s">
        <v>183</v>
      </c>
      <c r="AS155" s="62"/>
      <c r="AT155" s="43">
        <f t="shared" si="2"/>
        <v>2.0306926986455462E-2</v>
      </c>
    </row>
    <row r="156" spans="2:46">
      <c r="B156" s="61">
        <v>9</v>
      </c>
      <c r="C156" s="62">
        <v>45182</v>
      </c>
      <c r="D156" s="61" t="s">
        <v>73</v>
      </c>
      <c r="E156" s="61" t="s">
        <v>74</v>
      </c>
      <c r="F156" s="61" t="s">
        <v>52</v>
      </c>
      <c r="G156" s="61">
        <v>0.125</v>
      </c>
      <c r="H156" s="61" t="s">
        <v>75</v>
      </c>
      <c r="I156" s="67">
        <v>13904709</v>
      </c>
      <c r="J156" s="62">
        <v>45068</v>
      </c>
      <c r="K156" s="62">
        <v>45252</v>
      </c>
      <c r="L156" s="62">
        <v>45243</v>
      </c>
      <c r="M156" s="61">
        <v>0</v>
      </c>
      <c r="N156" s="61">
        <v>0.38042999999999999</v>
      </c>
      <c r="O156" s="61">
        <v>6.25E-2</v>
      </c>
      <c r="P156" s="61"/>
      <c r="Q156" s="61">
        <v>114</v>
      </c>
      <c r="R156" s="61">
        <v>5.5919999999999997E-2</v>
      </c>
      <c r="S156" s="61">
        <v>90.54</v>
      </c>
      <c r="T156" s="61">
        <v>130.81379999999999</v>
      </c>
      <c r="U156" s="61"/>
      <c r="V156" s="61">
        <v>13.19022</v>
      </c>
      <c r="W156" s="61">
        <v>0.84</v>
      </c>
      <c r="X156" s="61">
        <v>0.82</v>
      </c>
      <c r="Y156" s="61">
        <v>0.85</v>
      </c>
      <c r="Z156" s="61">
        <v>0.86</v>
      </c>
      <c r="AA156" s="61">
        <v>18189277040.799999</v>
      </c>
      <c r="AB156" s="61">
        <v>260.01940000000002</v>
      </c>
      <c r="AC156" s="61">
        <v>45108</v>
      </c>
      <c r="AD156" s="61">
        <v>375.51990000000001</v>
      </c>
      <c r="AE156" s="61">
        <v>45154</v>
      </c>
      <c r="AF156" s="61">
        <v>1.444</v>
      </c>
      <c r="AG156" s="61"/>
      <c r="AH156" s="61"/>
      <c r="AI156" s="61">
        <v>5.21</v>
      </c>
      <c r="AJ156" s="61">
        <v>3.31</v>
      </c>
      <c r="AK156" s="61">
        <v>13.07</v>
      </c>
      <c r="AL156" s="61">
        <v>171.95</v>
      </c>
      <c r="AM156" s="61">
        <v>176.96</v>
      </c>
      <c r="AN156" s="61">
        <v>13.02</v>
      </c>
      <c r="AO156" s="61">
        <v>13.02</v>
      </c>
      <c r="AP156" s="61">
        <v>13.02</v>
      </c>
      <c r="AQ156" s="61">
        <v>13.02</v>
      </c>
      <c r="AR156" s="61" t="s">
        <v>183</v>
      </c>
      <c r="AS156" s="62"/>
      <c r="AT156" s="43">
        <f t="shared" si="2"/>
        <v>5.212714704954427E-2</v>
      </c>
    </row>
    <row r="157" spans="2:46">
      <c r="B157" s="61">
        <v>9</v>
      </c>
      <c r="C157" s="62">
        <v>45182</v>
      </c>
      <c r="D157" s="61" t="s">
        <v>82</v>
      </c>
      <c r="E157" s="61" t="s">
        <v>83</v>
      </c>
      <c r="F157" s="61" t="s">
        <v>52</v>
      </c>
      <c r="G157" s="61">
        <v>0.625</v>
      </c>
      <c r="H157" s="61" t="s">
        <v>84</v>
      </c>
      <c r="I157" s="67">
        <v>12559257</v>
      </c>
      <c r="J157" s="62">
        <v>45068</v>
      </c>
      <c r="K157" s="62">
        <v>45252</v>
      </c>
      <c r="L157" s="62">
        <v>45243</v>
      </c>
      <c r="M157" s="61">
        <v>0</v>
      </c>
      <c r="N157" s="61">
        <v>0.38042999999999999</v>
      </c>
      <c r="O157" s="61">
        <v>0.3125</v>
      </c>
      <c r="P157" s="61"/>
      <c r="Q157" s="61">
        <v>114</v>
      </c>
      <c r="R157" s="61">
        <v>0.3422</v>
      </c>
      <c r="S157" s="61">
        <v>90.59</v>
      </c>
      <c r="T157" s="61">
        <v>160.4555</v>
      </c>
      <c r="U157" s="61"/>
      <c r="V157" s="61">
        <v>19.19022</v>
      </c>
      <c r="W157" s="61">
        <v>1.1399999999999999</v>
      </c>
      <c r="X157" s="61">
        <v>1.1299999999999999</v>
      </c>
      <c r="Y157" s="61">
        <v>1.1499999999999999</v>
      </c>
      <c r="Z157" s="61">
        <v>1.1499999999999999</v>
      </c>
      <c r="AA157" s="61">
        <v>20152018464.799999</v>
      </c>
      <c r="AB157" s="61">
        <v>212.46449999999999</v>
      </c>
      <c r="AC157" s="61">
        <v>45108</v>
      </c>
      <c r="AD157" s="61">
        <v>375.5204</v>
      </c>
      <c r="AE157" s="61">
        <v>45154</v>
      </c>
      <c r="AF157" s="61">
        <v>1.7669999999999999</v>
      </c>
      <c r="AG157" s="61"/>
      <c r="AH157" s="61"/>
      <c r="AI157" s="61">
        <v>5.78</v>
      </c>
      <c r="AJ157" s="61">
        <v>3.66</v>
      </c>
      <c r="AK157" s="61">
        <v>18.010000000000002</v>
      </c>
      <c r="AL157" s="61">
        <v>338.32</v>
      </c>
      <c r="AM157" s="61">
        <v>343.35</v>
      </c>
      <c r="AN157" s="61">
        <v>17.899999999999999</v>
      </c>
      <c r="AO157" s="61">
        <v>17.91</v>
      </c>
      <c r="AP157" s="61">
        <v>17.91</v>
      </c>
      <c r="AQ157" s="61">
        <v>17.91</v>
      </c>
      <c r="AR157" s="61" t="s">
        <v>183</v>
      </c>
      <c r="AS157" s="62"/>
      <c r="AT157" s="43">
        <f t="shared" si="2"/>
        <v>5.7752005618666377E-2</v>
      </c>
    </row>
    <row r="158" spans="2:46">
      <c r="B158" s="61">
        <v>9</v>
      </c>
      <c r="C158" s="62">
        <v>45182</v>
      </c>
      <c r="D158" s="61" t="s">
        <v>206</v>
      </c>
      <c r="E158" s="61" t="s">
        <v>207</v>
      </c>
      <c r="F158" s="61" t="s">
        <v>52</v>
      </c>
      <c r="G158" s="61">
        <v>0.125</v>
      </c>
      <c r="H158" s="61" t="s">
        <v>208</v>
      </c>
      <c r="I158" s="67">
        <v>9430074</v>
      </c>
      <c r="J158" s="62">
        <v>45007</v>
      </c>
      <c r="K158" s="62">
        <v>45191</v>
      </c>
      <c r="L158" s="62">
        <v>45182</v>
      </c>
      <c r="M158" s="61">
        <v>0</v>
      </c>
      <c r="N158" s="61">
        <v>4.8910000000000002E-2</v>
      </c>
      <c r="O158" s="61">
        <v>6.25E-2</v>
      </c>
      <c r="P158" s="61"/>
      <c r="Q158" s="61">
        <v>175</v>
      </c>
      <c r="R158" s="61">
        <v>7.5230000000000005E-2</v>
      </c>
      <c r="S158" s="61">
        <v>86.32</v>
      </c>
      <c r="T158" s="61">
        <v>109.3175</v>
      </c>
      <c r="U158" s="61"/>
      <c r="V158" s="61">
        <v>15.524459999999999</v>
      </c>
      <c r="W158" s="61">
        <v>1.05</v>
      </c>
      <c r="X158" s="61">
        <v>1.03</v>
      </c>
      <c r="Y158" s="61">
        <v>1.05</v>
      </c>
      <c r="Z158" s="61">
        <v>1.06</v>
      </c>
      <c r="AA158" s="61">
        <v>10308721522.6</v>
      </c>
      <c r="AB158" s="61">
        <v>296.72579999999999</v>
      </c>
      <c r="AC158" s="61">
        <v>45108</v>
      </c>
      <c r="AD158" s="61">
        <v>375.5213</v>
      </c>
      <c r="AE158" s="61">
        <v>45154</v>
      </c>
      <c r="AF158" s="61">
        <v>1.266</v>
      </c>
      <c r="AG158" s="61"/>
      <c r="AH158" s="61"/>
      <c r="AI158" s="61">
        <v>2.95</v>
      </c>
      <c r="AJ158" s="61">
        <v>1.87</v>
      </c>
      <c r="AK158" s="61">
        <v>15.35</v>
      </c>
      <c r="AL158" s="61">
        <v>237.55</v>
      </c>
      <c r="AM158" s="61">
        <v>242.64</v>
      </c>
      <c r="AN158" s="61">
        <v>15.27</v>
      </c>
      <c r="AO158" s="61">
        <v>15.27</v>
      </c>
      <c r="AP158" s="61">
        <v>15.28</v>
      </c>
      <c r="AQ158" s="61">
        <v>15.28</v>
      </c>
      <c r="AR158" s="61" t="s">
        <v>183</v>
      </c>
      <c r="AS158" s="62"/>
      <c r="AT158" s="43">
        <f t="shared" si="2"/>
        <v>2.9542913745060961E-2</v>
      </c>
    </row>
    <row r="159" spans="2:46">
      <c r="B159" s="61">
        <v>9</v>
      </c>
      <c r="C159" s="62">
        <v>45182</v>
      </c>
      <c r="D159" s="61" t="s">
        <v>209</v>
      </c>
      <c r="E159" s="61" t="s">
        <v>210</v>
      </c>
      <c r="F159" s="61" t="s">
        <v>52</v>
      </c>
      <c r="G159" s="61">
        <v>0.625</v>
      </c>
      <c r="H159" s="61" t="s">
        <v>211</v>
      </c>
      <c r="I159" s="67">
        <v>8000000</v>
      </c>
      <c r="J159" s="62">
        <v>45043</v>
      </c>
      <c r="K159" s="62">
        <v>45191</v>
      </c>
      <c r="L159" s="62">
        <v>45182</v>
      </c>
      <c r="M159" s="61">
        <v>0</v>
      </c>
      <c r="N159" s="61">
        <v>4.8910000000000002E-2</v>
      </c>
      <c r="O159" s="61">
        <v>0.3125</v>
      </c>
      <c r="P159" s="61"/>
      <c r="Q159" s="61">
        <v>139</v>
      </c>
      <c r="R159" s="61">
        <v>0.24359</v>
      </c>
      <c r="S159" s="61">
        <v>87.45</v>
      </c>
      <c r="T159" s="61">
        <v>90.476200000000006</v>
      </c>
      <c r="U159" s="61"/>
      <c r="V159" s="61">
        <v>21.524460000000001</v>
      </c>
      <c r="W159" s="61">
        <v>1.26</v>
      </c>
      <c r="X159" s="61">
        <v>1.25</v>
      </c>
      <c r="Y159" s="61">
        <v>1.27</v>
      </c>
      <c r="Z159" s="61">
        <v>1.28</v>
      </c>
      <c r="AA159" s="61">
        <v>7238099537.8999996</v>
      </c>
      <c r="AB159" s="61">
        <v>363.94</v>
      </c>
      <c r="AC159" s="61">
        <v>45108</v>
      </c>
      <c r="AD159" s="61">
        <v>375.5206</v>
      </c>
      <c r="AE159" s="61">
        <v>45154</v>
      </c>
      <c r="AF159" s="61">
        <v>1.032</v>
      </c>
      <c r="AG159" s="61"/>
      <c r="AH159" s="61"/>
      <c r="AI159" s="61">
        <v>2.0699999999999998</v>
      </c>
      <c r="AJ159" s="61">
        <v>1.32</v>
      </c>
      <c r="AK159" s="61">
        <v>20</v>
      </c>
      <c r="AL159" s="61">
        <v>420.18</v>
      </c>
      <c r="AM159" s="61">
        <v>424.74</v>
      </c>
      <c r="AN159" s="61">
        <v>19.87</v>
      </c>
      <c r="AO159" s="61">
        <v>19.88</v>
      </c>
      <c r="AP159" s="61">
        <v>19.88</v>
      </c>
      <c r="AQ159" s="61">
        <v>19.88</v>
      </c>
      <c r="AR159" s="61" t="s">
        <v>183</v>
      </c>
      <c r="AS159" s="62"/>
      <c r="AT159" s="43">
        <f t="shared" si="2"/>
        <v>2.0743071762832264E-2</v>
      </c>
    </row>
    <row r="160" spans="2:46">
      <c r="B160" s="61">
        <v>9</v>
      </c>
      <c r="C160" s="62">
        <v>45182</v>
      </c>
      <c r="D160" s="61" t="s">
        <v>85</v>
      </c>
      <c r="E160" s="61" t="s">
        <v>86</v>
      </c>
      <c r="F160" s="61" t="s">
        <v>52</v>
      </c>
      <c r="G160" s="61">
        <v>0.125</v>
      </c>
      <c r="H160" s="61" t="s">
        <v>87</v>
      </c>
      <c r="I160" s="67">
        <v>15725522</v>
      </c>
      <c r="J160" s="62">
        <v>45007</v>
      </c>
      <c r="K160" s="62">
        <v>45191</v>
      </c>
      <c r="L160" s="62">
        <v>45182</v>
      </c>
      <c r="M160" s="61">
        <v>0</v>
      </c>
      <c r="N160" s="61">
        <v>4.8910000000000002E-2</v>
      </c>
      <c r="O160" s="61">
        <v>6.25E-2</v>
      </c>
      <c r="P160" s="61"/>
      <c r="Q160" s="61">
        <v>175</v>
      </c>
      <c r="R160" s="61">
        <v>9.2079999999999995E-2</v>
      </c>
      <c r="S160" s="61">
        <v>79.459999999999994</v>
      </c>
      <c r="T160" s="61">
        <v>123.178</v>
      </c>
      <c r="U160" s="61"/>
      <c r="V160" s="61">
        <v>20.524460000000001</v>
      </c>
      <c r="W160" s="61">
        <v>1.23</v>
      </c>
      <c r="X160" s="61">
        <v>1.22</v>
      </c>
      <c r="Y160" s="61">
        <v>1.24</v>
      </c>
      <c r="Z160" s="61">
        <v>1.25</v>
      </c>
      <c r="AA160" s="61">
        <v>19370383911.799999</v>
      </c>
      <c r="AB160" s="61">
        <v>242.42259999999999</v>
      </c>
      <c r="AC160" s="61">
        <v>45108</v>
      </c>
      <c r="AD160" s="61">
        <v>375.51979999999998</v>
      </c>
      <c r="AE160" s="61">
        <v>45154</v>
      </c>
      <c r="AF160" s="61">
        <v>1.5489999999999999</v>
      </c>
      <c r="AG160" s="61"/>
      <c r="AH160" s="61"/>
      <c r="AI160" s="61">
        <v>5.55</v>
      </c>
      <c r="AJ160" s="61">
        <v>3.52</v>
      </c>
      <c r="AK160" s="61">
        <v>20.21</v>
      </c>
      <c r="AL160" s="61">
        <v>412.88</v>
      </c>
      <c r="AM160" s="61">
        <v>417.77</v>
      </c>
      <c r="AN160" s="61">
        <v>20.09</v>
      </c>
      <c r="AO160" s="61">
        <v>20.09</v>
      </c>
      <c r="AP160" s="61">
        <v>20.09</v>
      </c>
      <c r="AQ160" s="61">
        <v>20.09</v>
      </c>
      <c r="AR160" s="61" t="s">
        <v>183</v>
      </c>
      <c r="AS160" s="62"/>
      <c r="AT160" s="43">
        <f t="shared" si="2"/>
        <v>5.5511983698507433E-2</v>
      </c>
    </row>
    <row r="161" spans="2:46">
      <c r="B161" s="61">
        <v>10</v>
      </c>
      <c r="C161" s="62">
        <v>45182</v>
      </c>
      <c r="D161" s="61" t="s">
        <v>184</v>
      </c>
      <c r="E161" s="61" t="s">
        <v>185</v>
      </c>
      <c r="F161" s="61" t="s">
        <v>52</v>
      </c>
      <c r="G161" s="61">
        <v>0.125</v>
      </c>
      <c r="H161" s="61" t="s">
        <v>186</v>
      </c>
      <c r="I161" s="67">
        <v>11504038</v>
      </c>
      <c r="J161" s="62">
        <v>45148</v>
      </c>
      <c r="K161" s="62">
        <v>45332</v>
      </c>
      <c r="L161" s="62">
        <v>45323</v>
      </c>
      <c r="M161" s="61">
        <v>0</v>
      </c>
      <c r="N161" s="61">
        <v>0.81521999999999994</v>
      </c>
      <c r="O161" s="61">
        <v>6.25E-2</v>
      </c>
      <c r="P161" s="61"/>
      <c r="Q161" s="61">
        <v>34</v>
      </c>
      <c r="R161" s="61">
        <v>1.477E-2</v>
      </c>
      <c r="S161" s="61">
        <v>96.908000000000001</v>
      </c>
      <c r="T161" s="61">
        <v>123.9611</v>
      </c>
      <c r="U161" s="61"/>
      <c r="V161" s="61">
        <v>7.90761</v>
      </c>
      <c r="W161" s="61">
        <v>0.45</v>
      </c>
      <c r="X161" s="61">
        <v>0.42</v>
      </c>
      <c r="Y161" s="61">
        <v>0.46</v>
      </c>
      <c r="Z161" s="61">
        <v>0.48</v>
      </c>
      <c r="AA161" s="61">
        <v>14260528857.299999</v>
      </c>
      <c r="AB161" s="61">
        <v>293.60320000000002</v>
      </c>
      <c r="AC161" s="61">
        <v>45108</v>
      </c>
      <c r="AD161" s="61">
        <v>375.5215</v>
      </c>
      <c r="AE161" s="61">
        <v>45154</v>
      </c>
      <c r="AF161" s="61">
        <v>1.2789999999999999</v>
      </c>
      <c r="AG161" s="61"/>
      <c r="AH161" s="61"/>
      <c r="AI161" s="61">
        <v>4.8600000000000003</v>
      </c>
      <c r="AJ161" s="61">
        <v>2.59</v>
      </c>
      <c r="AK161" s="61">
        <v>7.87</v>
      </c>
      <c r="AL161" s="61">
        <v>62.13</v>
      </c>
      <c r="AM161" s="61">
        <v>65.739999999999995</v>
      </c>
      <c r="AN161" s="61">
        <v>7.85</v>
      </c>
      <c r="AO161" s="61">
        <v>7.85</v>
      </c>
      <c r="AP161" s="61">
        <v>7.85</v>
      </c>
      <c r="AQ161" s="61">
        <v>7.85</v>
      </c>
      <c r="AR161" s="61" t="s">
        <v>183</v>
      </c>
      <c r="AS161" s="62"/>
      <c r="AT161" s="43">
        <f t="shared" si="2"/>
        <v>4.8618746286466376E-2</v>
      </c>
    </row>
    <row r="162" spans="2:46">
      <c r="B162" s="61">
        <v>10</v>
      </c>
      <c r="C162" s="62">
        <v>45182</v>
      </c>
      <c r="D162" s="61" t="s">
        <v>187</v>
      </c>
      <c r="E162" s="61" t="s">
        <v>63</v>
      </c>
      <c r="F162" s="61" t="s">
        <v>53</v>
      </c>
      <c r="G162" s="61">
        <v>4.125</v>
      </c>
      <c r="H162" s="61" t="s">
        <v>64</v>
      </c>
      <c r="I162" s="67">
        <v>4841239</v>
      </c>
      <c r="J162" s="62">
        <v>45129</v>
      </c>
      <c r="K162" s="62">
        <v>45313</v>
      </c>
      <c r="L162" s="62">
        <v>45302</v>
      </c>
      <c r="M162" s="61">
        <v>0</v>
      </c>
      <c r="N162" s="61">
        <v>0.71196000000000004</v>
      </c>
      <c r="O162" s="61">
        <v>2.0625</v>
      </c>
      <c r="P162" s="61">
        <v>5.7294999999999998</v>
      </c>
      <c r="Q162" s="61">
        <v>53</v>
      </c>
      <c r="R162" s="61">
        <v>1.65035</v>
      </c>
      <c r="S162" s="61">
        <v>337.10500000000002</v>
      </c>
      <c r="T162" s="61">
        <v>338.75529999999998</v>
      </c>
      <c r="U162" s="61">
        <v>278.63010000000003</v>
      </c>
      <c r="V162" s="61">
        <v>6.8559799999999997</v>
      </c>
      <c r="W162" s="61">
        <v>0.44</v>
      </c>
      <c r="X162" s="61">
        <v>0.05</v>
      </c>
      <c r="Y162" s="61">
        <v>0.61</v>
      </c>
      <c r="Z162" s="61">
        <v>0.86</v>
      </c>
      <c r="AA162" s="61">
        <v>16399955882</v>
      </c>
      <c r="AB162" s="61">
        <v>135.1</v>
      </c>
      <c r="AC162" s="61">
        <v>45108</v>
      </c>
      <c r="AD162" s="61">
        <v>374.2</v>
      </c>
      <c r="AE162" s="61">
        <v>45154</v>
      </c>
      <c r="AF162" s="61">
        <v>2.77</v>
      </c>
      <c r="AG162" s="61">
        <v>0.33333000000000002</v>
      </c>
      <c r="AH162" s="61">
        <v>375.3</v>
      </c>
      <c r="AI162" s="61">
        <v>5.59</v>
      </c>
      <c r="AJ162" s="61">
        <v>2.98</v>
      </c>
      <c r="AK162" s="61">
        <v>6.11</v>
      </c>
      <c r="AL162" s="61">
        <v>40.18</v>
      </c>
      <c r="AM162" s="61">
        <v>43.05</v>
      </c>
      <c r="AN162" s="61">
        <v>6.08</v>
      </c>
      <c r="AO162" s="61">
        <v>6.09</v>
      </c>
      <c r="AP162" s="61">
        <v>6.1</v>
      </c>
      <c r="AQ162" s="61">
        <v>6.12</v>
      </c>
      <c r="AR162" s="61" t="s">
        <v>183</v>
      </c>
      <c r="AS162" s="62"/>
      <c r="AT162" s="43">
        <f t="shared" si="2"/>
        <v>5.591274363769734E-2</v>
      </c>
    </row>
    <row r="163" spans="2:46">
      <c r="B163" s="61">
        <v>10</v>
      </c>
      <c r="C163" s="62">
        <v>45182</v>
      </c>
      <c r="D163" s="61" t="s">
        <v>188</v>
      </c>
      <c r="E163" s="61" t="s">
        <v>189</v>
      </c>
      <c r="F163" s="61" t="s">
        <v>52</v>
      </c>
      <c r="G163" s="61">
        <v>0.75</v>
      </c>
      <c r="H163" s="61" t="s">
        <v>190</v>
      </c>
      <c r="I163" s="67">
        <v>3530375</v>
      </c>
      <c r="J163" s="62">
        <v>45105</v>
      </c>
      <c r="K163" s="62">
        <v>45252</v>
      </c>
      <c r="L163" s="62">
        <v>45243</v>
      </c>
      <c r="M163" s="61">
        <v>0</v>
      </c>
      <c r="N163" s="61">
        <v>0.38042999999999999</v>
      </c>
      <c r="O163" s="61">
        <v>0.375</v>
      </c>
      <c r="P163" s="61"/>
      <c r="Q163" s="61">
        <v>77</v>
      </c>
      <c r="R163" s="61">
        <v>0.15831000000000001</v>
      </c>
      <c r="S163" s="61">
        <v>100.84</v>
      </c>
      <c r="T163" s="61">
        <v>101.8867</v>
      </c>
      <c r="U163" s="61"/>
      <c r="V163" s="61">
        <v>10.19022</v>
      </c>
      <c r="W163" s="61">
        <v>0.6</v>
      </c>
      <c r="X163" s="61">
        <v>0.57999999999999996</v>
      </c>
      <c r="Y163" s="61">
        <v>0.61</v>
      </c>
      <c r="Z163" s="61">
        <v>0.63</v>
      </c>
      <c r="AA163" s="61">
        <v>3596983019.1999998</v>
      </c>
      <c r="AB163" s="61">
        <v>372.24</v>
      </c>
      <c r="AC163" s="61">
        <v>45108</v>
      </c>
      <c r="AD163" s="61">
        <v>375.51940000000002</v>
      </c>
      <c r="AE163" s="61">
        <v>45154</v>
      </c>
      <c r="AF163" s="61">
        <v>1.0089999999999999</v>
      </c>
      <c r="AG163" s="61"/>
      <c r="AH163" s="61"/>
      <c r="AI163" s="61">
        <v>1.23</v>
      </c>
      <c r="AJ163" s="61">
        <v>0.65</v>
      </c>
      <c r="AK163" s="61">
        <v>9.82</v>
      </c>
      <c r="AL163" s="61">
        <v>98.78</v>
      </c>
      <c r="AM163" s="61">
        <v>103.04</v>
      </c>
      <c r="AN163" s="61">
        <v>9.7899999999999991</v>
      </c>
      <c r="AO163" s="61">
        <v>9.7899999999999991</v>
      </c>
      <c r="AP163" s="61">
        <v>9.7899999999999991</v>
      </c>
      <c r="AQ163" s="61">
        <v>9.7899999999999991</v>
      </c>
      <c r="AR163" s="61" t="s">
        <v>183</v>
      </c>
      <c r="AS163" s="62"/>
      <c r="AT163" s="43">
        <f t="shared" si="2"/>
        <v>1.2263276247128148E-2</v>
      </c>
    </row>
    <row r="164" spans="2:46">
      <c r="B164" s="61">
        <v>10</v>
      </c>
      <c r="C164" s="62">
        <v>45182</v>
      </c>
      <c r="D164" s="61" t="s">
        <v>57</v>
      </c>
      <c r="E164" s="61" t="s">
        <v>58</v>
      </c>
      <c r="F164" s="61" t="s">
        <v>52</v>
      </c>
      <c r="G164" s="61">
        <v>1.25</v>
      </c>
      <c r="H164" s="61" t="s">
        <v>59</v>
      </c>
      <c r="I164" s="67">
        <v>14170199</v>
      </c>
      <c r="J164" s="62">
        <v>45068</v>
      </c>
      <c r="K164" s="62">
        <v>45252</v>
      </c>
      <c r="L164" s="62">
        <v>45243</v>
      </c>
      <c r="M164" s="61">
        <v>0</v>
      </c>
      <c r="N164" s="61">
        <v>0.38042999999999999</v>
      </c>
      <c r="O164" s="61">
        <v>0.625</v>
      </c>
      <c r="P164" s="61"/>
      <c r="Q164" s="61">
        <v>114</v>
      </c>
      <c r="R164" s="61">
        <v>0.74929000000000001</v>
      </c>
      <c r="S164" s="61">
        <v>102.14700000000001</v>
      </c>
      <c r="T164" s="61">
        <v>198.40479999999999</v>
      </c>
      <c r="U164" s="61"/>
      <c r="V164" s="61">
        <v>4.1902200000000001</v>
      </c>
      <c r="W164" s="61">
        <v>0.57999999999999996</v>
      </c>
      <c r="X164" s="61">
        <v>0.53</v>
      </c>
      <c r="Y164" s="61">
        <v>0.61</v>
      </c>
      <c r="Z164" s="61">
        <v>0.64</v>
      </c>
      <c r="AA164" s="61">
        <v>28114348896.099998</v>
      </c>
      <c r="AB164" s="61">
        <v>194.0667</v>
      </c>
      <c r="AC164" s="61">
        <v>45108</v>
      </c>
      <c r="AD164" s="61">
        <v>375.52089999999998</v>
      </c>
      <c r="AE164" s="61">
        <v>45154</v>
      </c>
      <c r="AF164" s="61">
        <v>1.9350000000000001</v>
      </c>
      <c r="AG164" s="61"/>
      <c r="AH164" s="61"/>
      <c r="AI164" s="61">
        <v>9.59</v>
      </c>
      <c r="AJ164" s="61">
        <v>5.1100000000000003</v>
      </c>
      <c r="AK164" s="61">
        <v>4.08</v>
      </c>
      <c r="AL164" s="61">
        <v>16.96</v>
      </c>
      <c r="AM164" s="61">
        <v>18.88</v>
      </c>
      <c r="AN164" s="61">
        <v>4.07</v>
      </c>
      <c r="AO164" s="61">
        <v>4.07</v>
      </c>
      <c r="AP164" s="61">
        <v>4.07</v>
      </c>
      <c r="AQ164" s="61">
        <v>4.07</v>
      </c>
      <c r="AR164" s="61" t="s">
        <v>183</v>
      </c>
      <c r="AS164" s="62"/>
      <c r="AT164" s="43">
        <f t="shared" si="2"/>
        <v>9.5850890921830731E-2</v>
      </c>
    </row>
    <row r="165" spans="2:46">
      <c r="B165" s="61">
        <v>10</v>
      </c>
      <c r="C165" s="62">
        <v>45182</v>
      </c>
      <c r="D165" s="61" t="s">
        <v>219</v>
      </c>
      <c r="E165" s="61" t="s">
        <v>220</v>
      </c>
      <c r="F165" s="61" t="s">
        <v>53</v>
      </c>
      <c r="G165" s="61">
        <v>2.5</v>
      </c>
      <c r="H165" s="61" t="s">
        <v>221</v>
      </c>
      <c r="I165" s="67">
        <v>6821210</v>
      </c>
      <c r="J165" s="62">
        <v>45124</v>
      </c>
      <c r="K165" s="62">
        <v>45308</v>
      </c>
      <c r="L165" s="62">
        <v>45299</v>
      </c>
      <c r="M165" s="61">
        <v>0</v>
      </c>
      <c r="N165" s="61">
        <v>0.68478000000000006</v>
      </c>
      <c r="O165" s="61">
        <v>1.25</v>
      </c>
      <c r="P165" s="61">
        <v>4.8032000000000004</v>
      </c>
      <c r="Q165" s="61">
        <v>58</v>
      </c>
      <c r="R165" s="61">
        <v>1.5140499999999999</v>
      </c>
      <c r="S165" s="61">
        <v>377.53100000000001</v>
      </c>
      <c r="T165" s="61">
        <v>379.04509999999999</v>
      </c>
      <c r="U165" s="61">
        <v>384.65210000000002</v>
      </c>
      <c r="V165" s="61">
        <v>0.84238999999999997</v>
      </c>
      <c r="W165" s="61">
        <v>1.29</v>
      </c>
      <c r="X165" s="61">
        <v>-1.53</v>
      </c>
      <c r="Y165" s="61">
        <v>2.46</v>
      </c>
      <c r="Z165" s="61">
        <v>4.29</v>
      </c>
      <c r="AA165" s="61">
        <v>25855459003.400002</v>
      </c>
      <c r="AB165" s="61">
        <v>97.667900000000003</v>
      </c>
      <c r="AC165" s="61">
        <v>45108</v>
      </c>
      <c r="AD165" s="61">
        <v>374.2</v>
      </c>
      <c r="AE165" s="61">
        <v>45154</v>
      </c>
      <c r="AF165" s="61">
        <v>3.831</v>
      </c>
      <c r="AG165" s="61">
        <v>0.33333000000000002</v>
      </c>
      <c r="AH165" s="61">
        <v>375.3</v>
      </c>
      <c r="AI165" s="61">
        <v>8.81</v>
      </c>
      <c r="AJ165" s="61">
        <v>4.7</v>
      </c>
      <c r="AK165" s="61">
        <v>0</v>
      </c>
      <c r="AL165" s="61">
        <v>0</v>
      </c>
      <c r="AM165" s="61">
        <v>1.1100000000000001</v>
      </c>
      <c r="AN165" s="61">
        <v>0.82</v>
      </c>
      <c r="AO165" s="61">
        <v>0.83</v>
      </c>
      <c r="AP165" s="61">
        <v>0.83</v>
      </c>
      <c r="AQ165" s="61">
        <v>0.84</v>
      </c>
      <c r="AR165" s="61" t="s">
        <v>183</v>
      </c>
      <c r="AS165" s="62"/>
      <c r="AT165" s="43">
        <f t="shared" si="2"/>
        <v>8.8149606090025562E-2</v>
      </c>
    </row>
    <row r="166" spans="2:46">
      <c r="B166" s="61">
        <v>10</v>
      </c>
      <c r="C166" s="62">
        <v>45182</v>
      </c>
      <c r="D166" s="61">
        <v>3179082</v>
      </c>
      <c r="E166" s="61" t="s">
        <v>71</v>
      </c>
      <c r="F166" s="61" t="s">
        <v>53</v>
      </c>
      <c r="G166" s="61">
        <v>2</v>
      </c>
      <c r="H166" s="61" t="s">
        <v>72</v>
      </c>
      <c r="I166" s="67">
        <v>9083989</v>
      </c>
      <c r="J166" s="62">
        <v>45133</v>
      </c>
      <c r="K166" s="62">
        <v>45317</v>
      </c>
      <c r="L166" s="62">
        <v>45308</v>
      </c>
      <c r="M166" s="61">
        <v>0</v>
      </c>
      <c r="N166" s="61">
        <v>0.73370000000000002</v>
      </c>
      <c r="O166" s="61">
        <v>1</v>
      </c>
      <c r="P166" s="61">
        <v>2.1619000000000002</v>
      </c>
      <c r="Q166" s="61">
        <v>49</v>
      </c>
      <c r="R166" s="61">
        <v>0.57571000000000006</v>
      </c>
      <c r="S166" s="61">
        <v>240.13</v>
      </c>
      <c r="T166" s="61">
        <v>240.70570000000001</v>
      </c>
      <c r="U166" s="61">
        <v>216.13120000000001</v>
      </c>
      <c r="V166" s="61">
        <v>11.366849999999999</v>
      </c>
      <c r="W166" s="61">
        <v>0.69</v>
      </c>
      <c r="X166" s="61">
        <v>0.45</v>
      </c>
      <c r="Y166" s="61">
        <v>0.79</v>
      </c>
      <c r="Z166" s="61">
        <v>0.94</v>
      </c>
      <c r="AA166" s="61">
        <v>21865680610.799999</v>
      </c>
      <c r="AB166" s="61">
        <v>173.6</v>
      </c>
      <c r="AC166" s="61">
        <v>45108</v>
      </c>
      <c r="AD166" s="61">
        <v>374.2</v>
      </c>
      <c r="AE166" s="61">
        <v>45154</v>
      </c>
      <c r="AF166" s="61">
        <v>2.1560000000000001</v>
      </c>
      <c r="AG166" s="61">
        <v>0.33333000000000002</v>
      </c>
      <c r="AH166" s="61">
        <v>375.3</v>
      </c>
      <c r="AI166" s="61">
        <v>7.45</v>
      </c>
      <c r="AJ166" s="61">
        <v>3.98</v>
      </c>
      <c r="AK166" s="61">
        <v>10.29</v>
      </c>
      <c r="AL166" s="61">
        <v>112.87</v>
      </c>
      <c r="AM166" s="61">
        <v>117.21</v>
      </c>
      <c r="AN166" s="61">
        <v>10.23</v>
      </c>
      <c r="AO166" s="61">
        <v>10.24</v>
      </c>
      <c r="AP166" s="61">
        <v>10.26</v>
      </c>
      <c r="AQ166" s="61">
        <v>10.28</v>
      </c>
      <c r="AR166" s="61" t="s">
        <v>183</v>
      </c>
      <c r="AS166" s="62"/>
      <c r="AT166" s="43">
        <f t="shared" si="2"/>
        <v>7.4547163617511847E-2</v>
      </c>
    </row>
    <row r="167" spans="2:46">
      <c r="B167" s="61">
        <v>10</v>
      </c>
      <c r="C167" s="62">
        <v>45182</v>
      </c>
      <c r="D167" s="61" t="s">
        <v>65</v>
      </c>
      <c r="E167" s="61" t="s">
        <v>66</v>
      </c>
      <c r="F167" s="61" t="s">
        <v>52</v>
      </c>
      <c r="G167" s="61">
        <v>1.25</v>
      </c>
      <c r="H167" s="61" t="s">
        <v>67</v>
      </c>
      <c r="I167" s="67">
        <v>14656667</v>
      </c>
      <c r="J167" s="62">
        <v>45068</v>
      </c>
      <c r="K167" s="62">
        <v>45252</v>
      </c>
      <c r="L167" s="62">
        <v>45243</v>
      </c>
      <c r="M167" s="61">
        <v>0</v>
      </c>
      <c r="N167" s="61">
        <v>0.38042999999999999</v>
      </c>
      <c r="O167" s="61">
        <v>0.625</v>
      </c>
      <c r="P167" s="61"/>
      <c r="Q167" s="61">
        <v>114</v>
      </c>
      <c r="R167" s="61">
        <v>0.66969000000000001</v>
      </c>
      <c r="S167" s="61">
        <v>105.773</v>
      </c>
      <c r="T167" s="61">
        <v>183.59880000000001</v>
      </c>
      <c r="U167" s="61"/>
      <c r="V167" s="61">
        <v>9.1902200000000001</v>
      </c>
      <c r="W167" s="61">
        <v>0.54</v>
      </c>
      <c r="X167" s="61">
        <v>0.51</v>
      </c>
      <c r="Y167" s="61">
        <v>0.55000000000000004</v>
      </c>
      <c r="Z167" s="61">
        <v>0.56000000000000005</v>
      </c>
      <c r="AA167" s="61">
        <v>26909465723.5</v>
      </c>
      <c r="AB167" s="61">
        <v>217.13229999999999</v>
      </c>
      <c r="AC167" s="61">
        <v>45108</v>
      </c>
      <c r="AD167" s="61">
        <v>375.51940000000002</v>
      </c>
      <c r="AE167" s="61">
        <v>45154</v>
      </c>
      <c r="AF167" s="61">
        <v>1.7290000000000001</v>
      </c>
      <c r="AG167" s="61"/>
      <c r="AH167" s="61"/>
      <c r="AI167" s="61">
        <v>9.17</v>
      </c>
      <c r="AJ167" s="61">
        <v>4.8899999999999997</v>
      </c>
      <c r="AK167" s="61">
        <v>8.6999999999999993</v>
      </c>
      <c r="AL167" s="61">
        <v>78.45</v>
      </c>
      <c r="AM167" s="61">
        <v>82.33</v>
      </c>
      <c r="AN167" s="61">
        <v>8.67</v>
      </c>
      <c r="AO167" s="61">
        <v>8.67</v>
      </c>
      <c r="AP167" s="61">
        <v>8.67</v>
      </c>
      <c r="AQ167" s="61">
        <v>8.68</v>
      </c>
      <c r="AR167" s="61" t="s">
        <v>183</v>
      </c>
      <c r="AS167" s="62"/>
      <c r="AT167" s="43">
        <f t="shared" si="2"/>
        <v>9.1743055240583557E-2</v>
      </c>
    </row>
    <row r="168" spans="2:46">
      <c r="B168" s="61">
        <v>10</v>
      </c>
      <c r="C168" s="62">
        <v>45182</v>
      </c>
      <c r="D168" s="61" t="s">
        <v>60</v>
      </c>
      <c r="E168" s="61" t="s">
        <v>61</v>
      </c>
      <c r="F168" s="61" t="s">
        <v>52</v>
      </c>
      <c r="G168" s="61">
        <v>0.125</v>
      </c>
      <c r="H168" s="61" t="s">
        <v>62</v>
      </c>
      <c r="I168" s="67">
        <v>15458789</v>
      </c>
      <c r="J168" s="62">
        <v>45007</v>
      </c>
      <c r="K168" s="62">
        <v>45191</v>
      </c>
      <c r="L168" s="62">
        <v>45182</v>
      </c>
      <c r="M168" s="61">
        <v>0</v>
      </c>
      <c r="N168" s="61">
        <v>4.8910000000000002E-2</v>
      </c>
      <c r="O168" s="61">
        <v>6.25E-2</v>
      </c>
      <c r="P168" s="61"/>
      <c r="Q168" s="61">
        <v>175</v>
      </c>
      <c r="R168" s="61">
        <v>9.4020000000000006E-2</v>
      </c>
      <c r="S168" s="61">
        <v>96.945999999999998</v>
      </c>
      <c r="T168" s="61">
        <v>153.4306</v>
      </c>
      <c r="U168" s="61"/>
      <c r="V168" s="61">
        <v>5.5244600000000004</v>
      </c>
      <c r="W168" s="61">
        <v>0.57999999999999996</v>
      </c>
      <c r="X168" s="61">
        <v>0.54</v>
      </c>
      <c r="Y168" s="61">
        <v>0.6</v>
      </c>
      <c r="Z168" s="61">
        <v>0.63</v>
      </c>
      <c r="AA168" s="61">
        <v>23718512549.700001</v>
      </c>
      <c r="AB168" s="61">
        <v>237.42</v>
      </c>
      <c r="AC168" s="61">
        <v>45108</v>
      </c>
      <c r="AD168" s="61">
        <v>375.52010000000001</v>
      </c>
      <c r="AE168" s="61">
        <v>45154</v>
      </c>
      <c r="AF168" s="61">
        <v>1.5820000000000001</v>
      </c>
      <c r="AG168" s="61"/>
      <c r="AH168" s="61"/>
      <c r="AI168" s="61">
        <v>8.09</v>
      </c>
      <c r="AJ168" s="61">
        <v>4.3099999999999996</v>
      </c>
      <c r="AK168" s="61">
        <v>5.5</v>
      </c>
      <c r="AL168" s="61">
        <v>30.37</v>
      </c>
      <c r="AM168" s="61">
        <v>32.909999999999997</v>
      </c>
      <c r="AN168" s="61">
        <v>5.49</v>
      </c>
      <c r="AO168" s="61">
        <v>5.49</v>
      </c>
      <c r="AP168" s="61">
        <v>5.49</v>
      </c>
      <c r="AQ168" s="61">
        <v>5.49</v>
      </c>
      <c r="AR168" s="61" t="s">
        <v>183</v>
      </c>
      <c r="AS168" s="62"/>
      <c r="AT168" s="43">
        <f t="shared" si="2"/>
        <v>8.0864065806081617E-2</v>
      </c>
    </row>
    <row r="169" spans="2:46">
      <c r="B169" s="61">
        <v>10</v>
      </c>
      <c r="C169" s="62">
        <v>45182</v>
      </c>
      <c r="D169" s="61" t="s">
        <v>68</v>
      </c>
      <c r="E169" s="61" t="s">
        <v>69</v>
      </c>
      <c r="F169" s="61" t="s">
        <v>52</v>
      </c>
      <c r="G169" s="61">
        <v>0.75</v>
      </c>
      <c r="H169" s="61" t="s">
        <v>70</v>
      </c>
      <c r="I169" s="67">
        <v>14570332</v>
      </c>
      <c r="J169" s="62">
        <v>45007</v>
      </c>
      <c r="K169" s="62">
        <v>45191</v>
      </c>
      <c r="L169" s="62">
        <v>45182</v>
      </c>
      <c r="M169" s="61">
        <v>0</v>
      </c>
      <c r="N169" s="61">
        <v>4.8910000000000002E-2</v>
      </c>
      <c r="O169" s="61">
        <v>0.375</v>
      </c>
      <c r="P169" s="61"/>
      <c r="Q169" s="61">
        <v>175</v>
      </c>
      <c r="R169" s="61">
        <v>0.57672000000000001</v>
      </c>
      <c r="S169" s="61">
        <v>99.95</v>
      </c>
      <c r="T169" s="61">
        <v>162.1979</v>
      </c>
      <c r="U169" s="61"/>
      <c r="V169" s="61">
        <v>10.524459999999999</v>
      </c>
      <c r="W169" s="61">
        <v>0.7</v>
      </c>
      <c r="X169" s="61">
        <v>0.67</v>
      </c>
      <c r="Y169" s="61">
        <v>0.71</v>
      </c>
      <c r="Z169" s="61">
        <v>0.72</v>
      </c>
      <c r="AA169" s="61">
        <v>23632768372.5</v>
      </c>
      <c r="AB169" s="61">
        <v>232.22900000000001</v>
      </c>
      <c r="AC169" s="61">
        <v>45108</v>
      </c>
      <c r="AD169" s="61">
        <v>375.51900000000001</v>
      </c>
      <c r="AE169" s="61">
        <v>45154</v>
      </c>
      <c r="AF169" s="61">
        <v>1.617</v>
      </c>
      <c r="AG169" s="61"/>
      <c r="AH169" s="61"/>
      <c r="AI169" s="61">
        <v>8.06</v>
      </c>
      <c r="AJ169" s="61">
        <v>4.3</v>
      </c>
      <c r="AK169" s="61">
        <v>10.1</v>
      </c>
      <c r="AL169" s="61">
        <v>104.95</v>
      </c>
      <c r="AM169" s="61">
        <v>109.22</v>
      </c>
      <c r="AN169" s="61">
        <v>10.07</v>
      </c>
      <c r="AO169" s="61">
        <v>10.07</v>
      </c>
      <c r="AP169" s="61">
        <v>10.07</v>
      </c>
      <c r="AQ169" s="61">
        <v>10.07</v>
      </c>
      <c r="AR169" s="61" t="s">
        <v>183</v>
      </c>
      <c r="AS169" s="62"/>
      <c r="AT169" s="43">
        <f t="shared" si="2"/>
        <v>8.0571736227105686E-2</v>
      </c>
    </row>
    <row r="170" spans="2:46">
      <c r="B170" s="61">
        <v>10</v>
      </c>
      <c r="C170" s="62">
        <v>45182</v>
      </c>
      <c r="D170" s="61" t="s">
        <v>76</v>
      </c>
      <c r="E170" s="61" t="s">
        <v>77</v>
      </c>
      <c r="F170" s="61" t="s">
        <v>52</v>
      </c>
      <c r="G170" s="61">
        <v>1.125</v>
      </c>
      <c r="H170" s="61" t="s">
        <v>78</v>
      </c>
      <c r="I170" s="67">
        <v>13065680</v>
      </c>
      <c r="J170" s="62">
        <v>45068</v>
      </c>
      <c r="K170" s="62">
        <v>45252</v>
      </c>
      <c r="L170" s="62">
        <v>45243</v>
      </c>
      <c r="M170" s="61">
        <v>0</v>
      </c>
      <c r="N170" s="61">
        <v>0.38042999999999999</v>
      </c>
      <c r="O170" s="61">
        <v>0.5625</v>
      </c>
      <c r="P170" s="61"/>
      <c r="Q170" s="61">
        <v>114</v>
      </c>
      <c r="R170" s="61">
        <v>0.64710000000000001</v>
      </c>
      <c r="S170" s="61">
        <v>102.26</v>
      </c>
      <c r="T170" s="61">
        <v>190.5214</v>
      </c>
      <c r="U170" s="61"/>
      <c r="V170" s="61">
        <v>14.19022</v>
      </c>
      <c r="W170" s="61">
        <v>0.91</v>
      </c>
      <c r="X170" s="61">
        <v>0.89</v>
      </c>
      <c r="Y170" s="61">
        <v>0.92</v>
      </c>
      <c r="Z170" s="61">
        <v>0.93</v>
      </c>
      <c r="AA170" s="61">
        <v>24892919162.299999</v>
      </c>
      <c r="AB170" s="61">
        <v>202.24289999999999</v>
      </c>
      <c r="AC170" s="61">
        <v>45108</v>
      </c>
      <c r="AD170" s="61">
        <v>375.52050000000003</v>
      </c>
      <c r="AE170" s="61">
        <v>45154</v>
      </c>
      <c r="AF170" s="61">
        <v>1.857</v>
      </c>
      <c r="AG170" s="61"/>
      <c r="AH170" s="61"/>
      <c r="AI170" s="61">
        <v>8.49</v>
      </c>
      <c r="AJ170" s="61">
        <v>4.53</v>
      </c>
      <c r="AK170" s="61">
        <v>13.13</v>
      </c>
      <c r="AL170" s="61">
        <v>181.41</v>
      </c>
      <c r="AM170" s="61">
        <v>186.25</v>
      </c>
      <c r="AN170" s="61">
        <v>13.07</v>
      </c>
      <c r="AO170" s="61">
        <v>13.07</v>
      </c>
      <c r="AP170" s="61">
        <v>13.07</v>
      </c>
      <c r="AQ170" s="61">
        <v>13.07</v>
      </c>
      <c r="AR170" s="61" t="s">
        <v>183</v>
      </c>
      <c r="AS170" s="62"/>
      <c r="AT170" s="43">
        <f t="shared" si="2"/>
        <v>8.4867997056213271E-2</v>
      </c>
    </row>
    <row r="171" spans="2:46">
      <c r="B171" s="61">
        <v>10</v>
      </c>
      <c r="C171" s="62">
        <v>45182</v>
      </c>
      <c r="D171" s="61" t="s">
        <v>222</v>
      </c>
      <c r="E171" s="61" t="s">
        <v>223</v>
      </c>
      <c r="F171" s="61" t="s">
        <v>52</v>
      </c>
      <c r="G171" s="61">
        <v>0.125</v>
      </c>
      <c r="H171" s="61" t="s">
        <v>221</v>
      </c>
      <c r="I171" s="67">
        <v>15243857</v>
      </c>
      <c r="J171" s="62">
        <v>45007</v>
      </c>
      <c r="K171" s="62">
        <v>45191</v>
      </c>
      <c r="L171" s="62">
        <v>45182</v>
      </c>
      <c r="M171" s="61">
        <v>0</v>
      </c>
      <c r="N171" s="61">
        <v>4.8910000000000002E-2</v>
      </c>
      <c r="O171" s="61">
        <v>6.25E-2</v>
      </c>
      <c r="P171" s="61"/>
      <c r="Q171" s="61">
        <v>175</v>
      </c>
      <c r="R171" s="61">
        <v>9.2079999999999995E-2</v>
      </c>
      <c r="S171" s="61">
        <v>98.546000000000006</v>
      </c>
      <c r="T171" s="61">
        <v>152.7448</v>
      </c>
      <c r="U171" s="61"/>
      <c r="V171" s="61">
        <v>0.52446000000000004</v>
      </c>
      <c r="W171" s="61">
        <v>1.78</v>
      </c>
      <c r="X171" s="61">
        <v>1.32</v>
      </c>
      <c r="Y171" s="61">
        <v>1.97</v>
      </c>
      <c r="Z171" s="61">
        <v>2.2599999999999998</v>
      </c>
      <c r="AA171" s="61">
        <v>23284192999.5</v>
      </c>
      <c r="AB171" s="61">
        <v>242.4194</v>
      </c>
      <c r="AC171" s="61">
        <v>45108</v>
      </c>
      <c r="AD171" s="61">
        <v>375.5197</v>
      </c>
      <c r="AE171" s="61">
        <v>45154</v>
      </c>
      <c r="AF171" s="61">
        <v>1.5489999999999999</v>
      </c>
      <c r="AG171" s="61"/>
      <c r="AH171" s="61"/>
      <c r="AI171" s="61">
        <v>7.94</v>
      </c>
      <c r="AJ171" s="61">
        <v>4.2300000000000004</v>
      </c>
      <c r="AK171" s="61">
        <v>0</v>
      </c>
      <c r="AL171" s="61">
        <v>0</v>
      </c>
      <c r="AM171" s="61">
        <v>0.53</v>
      </c>
      <c r="AN171" s="61">
        <v>0.52</v>
      </c>
      <c r="AO171" s="61">
        <v>0.52</v>
      </c>
      <c r="AP171" s="61">
        <v>0.52</v>
      </c>
      <c r="AQ171" s="61">
        <v>0.52</v>
      </c>
      <c r="AR171" s="61" t="s">
        <v>183</v>
      </c>
      <c r="AS171" s="62"/>
      <c r="AT171" s="43">
        <f t="shared" si="2"/>
        <v>7.9383330257650903E-2</v>
      </c>
    </row>
    <row r="172" spans="2:46">
      <c r="B172" s="61">
        <v>10</v>
      </c>
      <c r="C172" s="62">
        <v>45182</v>
      </c>
      <c r="D172" s="61" t="s">
        <v>54</v>
      </c>
      <c r="E172" s="61" t="s">
        <v>55</v>
      </c>
      <c r="F172" s="61" t="s">
        <v>52</v>
      </c>
      <c r="G172" s="61">
        <v>0.125</v>
      </c>
      <c r="H172" s="61" t="s">
        <v>56</v>
      </c>
      <c r="I172" s="67">
        <v>13454768</v>
      </c>
      <c r="J172" s="62">
        <v>45007</v>
      </c>
      <c r="K172" s="62">
        <v>45191</v>
      </c>
      <c r="L172" s="62">
        <v>45182</v>
      </c>
      <c r="M172" s="61">
        <v>0</v>
      </c>
      <c r="N172" s="61">
        <v>4.8910000000000002E-2</v>
      </c>
      <c r="O172" s="61">
        <v>6.25E-2</v>
      </c>
      <c r="P172" s="61"/>
      <c r="Q172" s="61">
        <v>175</v>
      </c>
      <c r="R172" s="61">
        <v>8.6440000000000003E-2</v>
      </c>
      <c r="S172" s="61">
        <v>97.555000000000007</v>
      </c>
      <c r="T172" s="61">
        <v>141.9451</v>
      </c>
      <c r="U172" s="61"/>
      <c r="V172" s="61">
        <v>2.5244599999999999</v>
      </c>
      <c r="W172" s="61">
        <v>0.87</v>
      </c>
      <c r="X172" s="61">
        <v>0.77</v>
      </c>
      <c r="Y172" s="61">
        <v>0.91</v>
      </c>
      <c r="Z172" s="61">
        <v>0.97</v>
      </c>
      <c r="AA172" s="61">
        <v>19098379324.299999</v>
      </c>
      <c r="AB172" s="61">
        <v>258.24189999999999</v>
      </c>
      <c r="AC172" s="61">
        <v>45108</v>
      </c>
      <c r="AD172" s="61">
        <v>375.51990000000001</v>
      </c>
      <c r="AE172" s="61">
        <v>45154</v>
      </c>
      <c r="AF172" s="61">
        <v>1.454</v>
      </c>
      <c r="AG172" s="61"/>
      <c r="AH172" s="61"/>
      <c r="AI172" s="61">
        <v>6.51</v>
      </c>
      <c r="AJ172" s="61">
        <v>3.47</v>
      </c>
      <c r="AK172" s="61">
        <v>2.52</v>
      </c>
      <c r="AL172" s="61">
        <v>6.36</v>
      </c>
      <c r="AM172" s="61">
        <v>7.54</v>
      </c>
      <c r="AN172" s="61">
        <v>2.5099999999999998</v>
      </c>
      <c r="AO172" s="61">
        <v>2.5099999999999998</v>
      </c>
      <c r="AP172" s="61">
        <v>2.5099999999999998</v>
      </c>
      <c r="AQ172" s="61">
        <v>2.5099999999999998</v>
      </c>
      <c r="AR172" s="61" t="s">
        <v>183</v>
      </c>
      <c r="AS172" s="62"/>
      <c r="AT172" s="43">
        <f t="shared" si="2"/>
        <v>6.5112540225008217E-2</v>
      </c>
    </row>
    <row r="173" spans="2:46">
      <c r="B173" s="61">
        <v>10</v>
      </c>
      <c r="C173" s="62">
        <v>45182</v>
      </c>
      <c r="D173" s="61" t="s">
        <v>191</v>
      </c>
      <c r="E173" s="61" t="s">
        <v>192</v>
      </c>
      <c r="F173" s="61" t="s">
        <v>52</v>
      </c>
      <c r="G173" s="61">
        <v>0.125</v>
      </c>
      <c r="H173" s="61" t="s">
        <v>193</v>
      </c>
      <c r="I173" s="67">
        <v>17936985</v>
      </c>
      <c r="J173" s="62">
        <v>45148</v>
      </c>
      <c r="K173" s="62">
        <v>45332</v>
      </c>
      <c r="L173" s="62">
        <v>45323</v>
      </c>
      <c r="M173" s="61">
        <v>0</v>
      </c>
      <c r="N173" s="61">
        <v>0.81521999999999994</v>
      </c>
      <c r="O173" s="61">
        <v>6.25E-2</v>
      </c>
      <c r="P173" s="61"/>
      <c r="Q173" s="61">
        <v>34</v>
      </c>
      <c r="R173" s="61">
        <v>1.553E-2</v>
      </c>
      <c r="S173" s="61">
        <v>97.388000000000005</v>
      </c>
      <c r="T173" s="61">
        <v>130.98580000000001</v>
      </c>
      <c r="U173" s="61"/>
      <c r="V173" s="61">
        <v>4.90761</v>
      </c>
      <c r="W173" s="61">
        <v>0.54</v>
      </c>
      <c r="X173" s="61">
        <v>0.5</v>
      </c>
      <c r="Y173" s="61">
        <v>0.56000000000000005</v>
      </c>
      <c r="Z173" s="61">
        <v>0.59</v>
      </c>
      <c r="AA173" s="61">
        <v>23494909641.599998</v>
      </c>
      <c r="AB173" s="61">
        <v>279.23329999999999</v>
      </c>
      <c r="AC173" s="61">
        <v>45108</v>
      </c>
      <c r="AD173" s="61">
        <v>375.52140000000003</v>
      </c>
      <c r="AE173" s="61">
        <v>45154</v>
      </c>
      <c r="AF173" s="61">
        <v>1.345</v>
      </c>
      <c r="AG173" s="61"/>
      <c r="AH173" s="61"/>
      <c r="AI173" s="61">
        <v>8.01</v>
      </c>
      <c r="AJ173" s="61">
        <v>4.2699999999999996</v>
      </c>
      <c r="AK173" s="61">
        <v>4.8899999999999997</v>
      </c>
      <c r="AL173" s="61">
        <v>23.99</v>
      </c>
      <c r="AM173" s="61">
        <v>26.28</v>
      </c>
      <c r="AN173" s="61">
        <v>4.88</v>
      </c>
      <c r="AO173" s="61">
        <v>4.88</v>
      </c>
      <c r="AP173" s="61">
        <v>4.88</v>
      </c>
      <c r="AQ173" s="61">
        <v>4.88</v>
      </c>
      <c r="AR173" s="61" t="s">
        <v>183</v>
      </c>
      <c r="AS173" s="62"/>
      <c r="AT173" s="43">
        <f t="shared" si="2"/>
        <v>8.0101731311574761E-2</v>
      </c>
    </row>
    <row r="174" spans="2:46">
      <c r="B174" s="61">
        <v>10</v>
      </c>
      <c r="C174" s="62">
        <v>45182</v>
      </c>
      <c r="D174" s="61" t="s">
        <v>73</v>
      </c>
      <c r="E174" s="61" t="s">
        <v>74</v>
      </c>
      <c r="F174" s="61" t="s">
        <v>52</v>
      </c>
      <c r="G174" s="61">
        <v>0.125</v>
      </c>
      <c r="H174" s="61" t="s">
        <v>75</v>
      </c>
      <c r="I174" s="67">
        <v>13904709</v>
      </c>
      <c r="J174" s="62">
        <v>45068</v>
      </c>
      <c r="K174" s="62">
        <v>45252</v>
      </c>
      <c r="L174" s="62">
        <v>45243</v>
      </c>
      <c r="M174" s="61">
        <v>0</v>
      </c>
      <c r="N174" s="61">
        <v>0.38042999999999999</v>
      </c>
      <c r="O174" s="61">
        <v>6.25E-2</v>
      </c>
      <c r="P174" s="61"/>
      <c r="Q174" s="61">
        <v>114</v>
      </c>
      <c r="R174" s="61">
        <v>5.5919999999999997E-2</v>
      </c>
      <c r="S174" s="61">
        <v>90.54</v>
      </c>
      <c r="T174" s="61">
        <v>130.81379999999999</v>
      </c>
      <c r="U174" s="61"/>
      <c r="V174" s="61">
        <v>13.19022</v>
      </c>
      <c r="W174" s="61">
        <v>0.84</v>
      </c>
      <c r="X174" s="61">
        <v>0.82</v>
      </c>
      <c r="Y174" s="61">
        <v>0.85</v>
      </c>
      <c r="Z174" s="61">
        <v>0.86</v>
      </c>
      <c r="AA174" s="61">
        <v>18189277040.799999</v>
      </c>
      <c r="AB174" s="61">
        <v>260.01940000000002</v>
      </c>
      <c r="AC174" s="61">
        <v>45108</v>
      </c>
      <c r="AD174" s="61">
        <v>375.51990000000001</v>
      </c>
      <c r="AE174" s="61">
        <v>45154</v>
      </c>
      <c r="AF174" s="61">
        <v>1.444</v>
      </c>
      <c r="AG174" s="61"/>
      <c r="AH174" s="61"/>
      <c r="AI174" s="61">
        <v>6.2</v>
      </c>
      <c r="AJ174" s="61">
        <v>3.31</v>
      </c>
      <c r="AK174" s="61">
        <v>13.07</v>
      </c>
      <c r="AL174" s="61">
        <v>171.95</v>
      </c>
      <c r="AM174" s="61">
        <v>176.96</v>
      </c>
      <c r="AN174" s="61">
        <v>13.02</v>
      </c>
      <c r="AO174" s="61">
        <v>13.02</v>
      </c>
      <c r="AP174" s="61">
        <v>13.02</v>
      </c>
      <c r="AQ174" s="61">
        <v>13.02</v>
      </c>
      <c r="AR174" s="61" t="s">
        <v>183</v>
      </c>
      <c r="AS174" s="62"/>
      <c r="AT174" s="43">
        <f t="shared" si="2"/>
        <v>6.2013117075122172E-2</v>
      </c>
    </row>
    <row r="175" spans="2:46">
      <c r="B175" s="61">
        <v>11</v>
      </c>
      <c r="C175" s="62">
        <v>45182</v>
      </c>
      <c r="D175" s="61" t="s">
        <v>184</v>
      </c>
      <c r="E175" s="61" t="s">
        <v>185</v>
      </c>
      <c r="F175" s="61" t="s">
        <v>52</v>
      </c>
      <c r="G175" s="61">
        <v>0.125</v>
      </c>
      <c r="H175" s="61" t="s">
        <v>186</v>
      </c>
      <c r="I175" s="67">
        <v>11504038</v>
      </c>
      <c r="J175" s="62">
        <v>45148</v>
      </c>
      <c r="K175" s="62">
        <v>45332</v>
      </c>
      <c r="L175" s="62">
        <v>45323</v>
      </c>
      <c r="M175" s="61">
        <v>0</v>
      </c>
      <c r="N175" s="61">
        <v>0.81521999999999994</v>
      </c>
      <c r="O175" s="61">
        <v>6.25E-2</v>
      </c>
      <c r="P175" s="61"/>
      <c r="Q175" s="61">
        <v>34</v>
      </c>
      <c r="R175" s="61">
        <v>1.477E-2</v>
      </c>
      <c r="S175" s="61">
        <v>96.908000000000001</v>
      </c>
      <c r="T175" s="61">
        <v>123.9611</v>
      </c>
      <c r="U175" s="61"/>
      <c r="V175" s="61">
        <v>7.90761</v>
      </c>
      <c r="W175" s="61">
        <v>0.45</v>
      </c>
      <c r="X175" s="61">
        <v>0.42</v>
      </c>
      <c r="Y175" s="61">
        <v>0.46</v>
      </c>
      <c r="Z175" s="61">
        <v>0.48</v>
      </c>
      <c r="AA175" s="61">
        <v>14260528857.299999</v>
      </c>
      <c r="AB175" s="61">
        <v>293.60320000000002</v>
      </c>
      <c r="AC175" s="61">
        <v>45108</v>
      </c>
      <c r="AD175" s="61">
        <v>375.5215</v>
      </c>
      <c r="AE175" s="61">
        <v>45154</v>
      </c>
      <c r="AF175" s="61">
        <v>1.2789999999999999</v>
      </c>
      <c r="AG175" s="61"/>
      <c r="AH175" s="61"/>
      <c r="AI175" s="61">
        <v>7.09</v>
      </c>
      <c r="AJ175" s="61">
        <v>2.59</v>
      </c>
      <c r="AK175" s="61">
        <v>7.87</v>
      </c>
      <c r="AL175" s="61">
        <v>62.13</v>
      </c>
      <c r="AM175" s="61">
        <v>65.739999999999995</v>
      </c>
      <c r="AN175" s="61">
        <v>7.85</v>
      </c>
      <c r="AO175" s="61">
        <v>7.85</v>
      </c>
      <c r="AP175" s="61">
        <v>7.85</v>
      </c>
      <c r="AQ175" s="61">
        <v>7.85</v>
      </c>
      <c r="AR175" s="61" t="s">
        <v>183</v>
      </c>
      <c r="AS175" s="62"/>
      <c r="AT175" s="43">
        <f t="shared" si="2"/>
        <v>7.0900019779140622E-2</v>
      </c>
    </row>
    <row r="176" spans="2:46">
      <c r="B176" s="61">
        <v>11</v>
      </c>
      <c r="C176" s="62">
        <v>45182</v>
      </c>
      <c r="D176" s="61" t="s">
        <v>187</v>
      </c>
      <c r="E176" s="61" t="s">
        <v>63</v>
      </c>
      <c r="F176" s="61" t="s">
        <v>53</v>
      </c>
      <c r="G176" s="61">
        <v>4.125</v>
      </c>
      <c r="H176" s="61" t="s">
        <v>64</v>
      </c>
      <c r="I176" s="67">
        <v>4841239</v>
      </c>
      <c r="J176" s="62">
        <v>45129</v>
      </c>
      <c r="K176" s="62">
        <v>45313</v>
      </c>
      <c r="L176" s="62">
        <v>45302</v>
      </c>
      <c r="M176" s="61">
        <v>0</v>
      </c>
      <c r="N176" s="61">
        <v>0.71196000000000004</v>
      </c>
      <c r="O176" s="61">
        <v>2.0625</v>
      </c>
      <c r="P176" s="61">
        <v>5.7294999999999998</v>
      </c>
      <c r="Q176" s="61">
        <v>53</v>
      </c>
      <c r="R176" s="61">
        <v>1.65035</v>
      </c>
      <c r="S176" s="61">
        <v>337.10500000000002</v>
      </c>
      <c r="T176" s="61">
        <v>338.75529999999998</v>
      </c>
      <c r="U176" s="61">
        <v>278.63010000000003</v>
      </c>
      <c r="V176" s="61">
        <v>6.8559799999999997</v>
      </c>
      <c r="W176" s="61">
        <v>0.44</v>
      </c>
      <c r="X176" s="61">
        <v>0.05</v>
      </c>
      <c r="Y176" s="61">
        <v>0.61</v>
      </c>
      <c r="Z176" s="61">
        <v>0.86</v>
      </c>
      <c r="AA176" s="61">
        <v>16399955882</v>
      </c>
      <c r="AB176" s="61">
        <v>135.1</v>
      </c>
      <c r="AC176" s="61">
        <v>45108</v>
      </c>
      <c r="AD176" s="61">
        <v>374.2</v>
      </c>
      <c r="AE176" s="61">
        <v>45154</v>
      </c>
      <c r="AF176" s="61">
        <v>2.77</v>
      </c>
      <c r="AG176" s="61">
        <v>0.33333000000000002</v>
      </c>
      <c r="AH176" s="61">
        <v>375.3</v>
      </c>
      <c r="AI176" s="61">
        <v>8.15</v>
      </c>
      <c r="AJ176" s="61">
        <v>2.98</v>
      </c>
      <c r="AK176" s="61">
        <v>6.11</v>
      </c>
      <c r="AL176" s="61">
        <v>40.18</v>
      </c>
      <c r="AM176" s="61">
        <v>43.05</v>
      </c>
      <c r="AN176" s="61">
        <v>6.08</v>
      </c>
      <c r="AO176" s="61">
        <v>6.09</v>
      </c>
      <c r="AP176" s="61">
        <v>6.1</v>
      </c>
      <c r="AQ176" s="61">
        <v>6.12</v>
      </c>
      <c r="AR176" s="61" t="s">
        <v>183</v>
      </c>
      <c r="AS176" s="62"/>
      <c r="AT176" s="43">
        <f t="shared" si="2"/>
        <v>8.153675140986201E-2</v>
      </c>
    </row>
    <row r="177" spans="2:46">
      <c r="B177" s="61">
        <v>11</v>
      </c>
      <c r="C177" s="62">
        <v>45182</v>
      </c>
      <c r="D177" s="61" t="s">
        <v>57</v>
      </c>
      <c r="E177" s="61" t="s">
        <v>58</v>
      </c>
      <c r="F177" s="61" t="s">
        <v>52</v>
      </c>
      <c r="G177" s="61">
        <v>1.25</v>
      </c>
      <c r="H177" s="61" t="s">
        <v>59</v>
      </c>
      <c r="I177" s="67">
        <v>14170199</v>
      </c>
      <c r="J177" s="62">
        <v>45068</v>
      </c>
      <c r="K177" s="62">
        <v>45252</v>
      </c>
      <c r="L177" s="62">
        <v>45243</v>
      </c>
      <c r="M177" s="61">
        <v>0</v>
      </c>
      <c r="N177" s="61">
        <v>0.38042999999999999</v>
      </c>
      <c r="O177" s="61">
        <v>0.625</v>
      </c>
      <c r="P177" s="61"/>
      <c r="Q177" s="61">
        <v>114</v>
      </c>
      <c r="R177" s="61">
        <v>0.74929000000000001</v>
      </c>
      <c r="S177" s="61">
        <v>102.14700000000001</v>
      </c>
      <c r="T177" s="61">
        <v>198.40479999999999</v>
      </c>
      <c r="U177" s="61"/>
      <c r="V177" s="61">
        <v>4.1902200000000001</v>
      </c>
      <c r="W177" s="61">
        <v>0.57999999999999996</v>
      </c>
      <c r="X177" s="61">
        <v>0.53</v>
      </c>
      <c r="Y177" s="61">
        <v>0.61</v>
      </c>
      <c r="Z177" s="61">
        <v>0.64</v>
      </c>
      <c r="AA177" s="61">
        <v>28114348896.099998</v>
      </c>
      <c r="AB177" s="61">
        <v>194.0667</v>
      </c>
      <c r="AC177" s="61">
        <v>45108</v>
      </c>
      <c r="AD177" s="61">
        <v>375.52089999999998</v>
      </c>
      <c r="AE177" s="61">
        <v>45154</v>
      </c>
      <c r="AF177" s="61">
        <v>1.9350000000000001</v>
      </c>
      <c r="AG177" s="61"/>
      <c r="AH177" s="61"/>
      <c r="AI177" s="61">
        <v>13.98</v>
      </c>
      <c r="AJ177" s="61">
        <v>5.1100000000000003</v>
      </c>
      <c r="AK177" s="61">
        <v>4.08</v>
      </c>
      <c r="AL177" s="61">
        <v>16.96</v>
      </c>
      <c r="AM177" s="61">
        <v>18.88</v>
      </c>
      <c r="AN177" s="61">
        <v>4.07</v>
      </c>
      <c r="AO177" s="61">
        <v>4.07</v>
      </c>
      <c r="AP177" s="61">
        <v>4.07</v>
      </c>
      <c r="AQ177" s="61">
        <v>4.07</v>
      </c>
      <c r="AR177" s="61" t="s">
        <v>183</v>
      </c>
      <c r="AS177" s="62"/>
      <c r="AT177" s="43">
        <f t="shared" si="2"/>
        <v>0.13977797827538288</v>
      </c>
    </row>
    <row r="178" spans="2:46">
      <c r="B178" s="61">
        <v>11</v>
      </c>
      <c r="C178" s="62">
        <v>45182</v>
      </c>
      <c r="D178" s="61" t="s">
        <v>219</v>
      </c>
      <c r="E178" s="61" t="s">
        <v>220</v>
      </c>
      <c r="F178" s="61" t="s">
        <v>53</v>
      </c>
      <c r="G178" s="61">
        <v>2.5</v>
      </c>
      <c r="H178" s="61" t="s">
        <v>221</v>
      </c>
      <c r="I178" s="67">
        <v>6821210</v>
      </c>
      <c r="J178" s="62">
        <v>45124</v>
      </c>
      <c r="K178" s="62">
        <v>45308</v>
      </c>
      <c r="L178" s="62">
        <v>45299</v>
      </c>
      <c r="M178" s="61">
        <v>0</v>
      </c>
      <c r="N178" s="61">
        <v>0.68478000000000006</v>
      </c>
      <c r="O178" s="61">
        <v>1.25</v>
      </c>
      <c r="P178" s="61">
        <v>4.8032000000000004</v>
      </c>
      <c r="Q178" s="61">
        <v>58</v>
      </c>
      <c r="R178" s="61">
        <v>1.5140499999999999</v>
      </c>
      <c r="S178" s="61">
        <v>377.53100000000001</v>
      </c>
      <c r="T178" s="61">
        <v>379.04509999999999</v>
      </c>
      <c r="U178" s="61">
        <v>384.65210000000002</v>
      </c>
      <c r="V178" s="61">
        <v>0.84238999999999997</v>
      </c>
      <c r="W178" s="61">
        <v>1.29</v>
      </c>
      <c r="X178" s="61">
        <v>-1.53</v>
      </c>
      <c r="Y178" s="61">
        <v>2.46</v>
      </c>
      <c r="Z178" s="61">
        <v>4.29</v>
      </c>
      <c r="AA178" s="61">
        <v>25855459003.400002</v>
      </c>
      <c r="AB178" s="61">
        <v>97.667900000000003</v>
      </c>
      <c r="AC178" s="61">
        <v>45108</v>
      </c>
      <c r="AD178" s="61">
        <v>374.2</v>
      </c>
      <c r="AE178" s="61">
        <v>45154</v>
      </c>
      <c r="AF178" s="61">
        <v>3.831</v>
      </c>
      <c r="AG178" s="61">
        <v>0.33333000000000002</v>
      </c>
      <c r="AH178" s="61">
        <v>375.3</v>
      </c>
      <c r="AI178" s="61">
        <v>12.85</v>
      </c>
      <c r="AJ178" s="61">
        <v>4.7</v>
      </c>
      <c r="AK178" s="61">
        <v>0</v>
      </c>
      <c r="AL178" s="61">
        <v>0</v>
      </c>
      <c r="AM178" s="61">
        <v>1.1100000000000001</v>
      </c>
      <c r="AN178" s="61">
        <v>0.82</v>
      </c>
      <c r="AO178" s="61">
        <v>0.83</v>
      </c>
      <c r="AP178" s="61">
        <v>0.83</v>
      </c>
      <c r="AQ178" s="61">
        <v>0.84</v>
      </c>
      <c r="AR178" s="61" t="s">
        <v>183</v>
      </c>
      <c r="AS178" s="62"/>
      <c r="AT178" s="43">
        <f t="shared" si="2"/>
        <v>0.12854730515842155</v>
      </c>
    </row>
    <row r="179" spans="2:46">
      <c r="B179" s="61">
        <v>11</v>
      </c>
      <c r="C179" s="62">
        <v>45182</v>
      </c>
      <c r="D179" s="61" t="s">
        <v>65</v>
      </c>
      <c r="E179" s="61" t="s">
        <v>66</v>
      </c>
      <c r="F179" s="61" t="s">
        <v>52</v>
      </c>
      <c r="G179" s="61">
        <v>1.25</v>
      </c>
      <c r="H179" s="61" t="s">
        <v>67</v>
      </c>
      <c r="I179" s="67">
        <v>14656667</v>
      </c>
      <c r="J179" s="62">
        <v>45068</v>
      </c>
      <c r="K179" s="62">
        <v>45252</v>
      </c>
      <c r="L179" s="62">
        <v>45243</v>
      </c>
      <c r="M179" s="61">
        <v>0</v>
      </c>
      <c r="N179" s="61">
        <v>0.38042999999999999</v>
      </c>
      <c r="O179" s="61">
        <v>0.625</v>
      </c>
      <c r="P179" s="61"/>
      <c r="Q179" s="61">
        <v>114</v>
      </c>
      <c r="R179" s="61">
        <v>0.66969000000000001</v>
      </c>
      <c r="S179" s="61">
        <v>105.773</v>
      </c>
      <c r="T179" s="61">
        <v>183.59880000000001</v>
      </c>
      <c r="U179" s="61"/>
      <c r="V179" s="61">
        <v>9.1902200000000001</v>
      </c>
      <c r="W179" s="61">
        <v>0.54</v>
      </c>
      <c r="X179" s="61">
        <v>0.51</v>
      </c>
      <c r="Y179" s="61">
        <v>0.55000000000000004</v>
      </c>
      <c r="Z179" s="61">
        <v>0.56000000000000005</v>
      </c>
      <c r="AA179" s="61">
        <v>26909465723.5</v>
      </c>
      <c r="AB179" s="61">
        <v>217.13229999999999</v>
      </c>
      <c r="AC179" s="61">
        <v>45108</v>
      </c>
      <c r="AD179" s="61">
        <v>375.51940000000002</v>
      </c>
      <c r="AE179" s="61">
        <v>45154</v>
      </c>
      <c r="AF179" s="61">
        <v>1.7290000000000001</v>
      </c>
      <c r="AG179" s="61"/>
      <c r="AH179" s="61"/>
      <c r="AI179" s="61">
        <v>13.38</v>
      </c>
      <c r="AJ179" s="61">
        <v>4.8899999999999997</v>
      </c>
      <c r="AK179" s="61">
        <v>8.6999999999999993</v>
      </c>
      <c r="AL179" s="61">
        <v>78.45</v>
      </c>
      <c r="AM179" s="61">
        <v>82.33</v>
      </c>
      <c r="AN179" s="61">
        <v>8.67</v>
      </c>
      <c r="AO179" s="61">
        <v>8.67</v>
      </c>
      <c r="AP179" s="61">
        <v>8.67</v>
      </c>
      <c r="AQ179" s="61">
        <v>8.68</v>
      </c>
      <c r="AR179" s="61" t="s">
        <v>183</v>
      </c>
      <c r="AS179" s="62"/>
      <c r="AT179" s="43">
        <f t="shared" si="2"/>
        <v>0.13378758047010347</v>
      </c>
    </row>
    <row r="180" spans="2:46">
      <c r="B180" s="61">
        <v>11</v>
      </c>
      <c r="C180" s="62">
        <v>45182</v>
      </c>
      <c r="D180" s="61" t="s">
        <v>60</v>
      </c>
      <c r="E180" s="61" t="s">
        <v>61</v>
      </c>
      <c r="F180" s="61" t="s">
        <v>52</v>
      </c>
      <c r="G180" s="61">
        <v>0.125</v>
      </c>
      <c r="H180" s="61" t="s">
        <v>62</v>
      </c>
      <c r="I180" s="67">
        <v>15458789</v>
      </c>
      <c r="J180" s="62">
        <v>45007</v>
      </c>
      <c r="K180" s="62">
        <v>45191</v>
      </c>
      <c r="L180" s="62">
        <v>45182</v>
      </c>
      <c r="M180" s="61">
        <v>0</v>
      </c>
      <c r="N180" s="61">
        <v>4.8910000000000002E-2</v>
      </c>
      <c r="O180" s="61">
        <v>6.25E-2</v>
      </c>
      <c r="P180" s="61"/>
      <c r="Q180" s="61">
        <v>175</v>
      </c>
      <c r="R180" s="61">
        <v>9.4020000000000006E-2</v>
      </c>
      <c r="S180" s="61">
        <v>96.945999999999998</v>
      </c>
      <c r="T180" s="61">
        <v>153.4306</v>
      </c>
      <c r="U180" s="61"/>
      <c r="V180" s="61">
        <v>5.5244600000000004</v>
      </c>
      <c r="W180" s="61">
        <v>0.57999999999999996</v>
      </c>
      <c r="X180" s="61">
        <v>0.54</v>
      </c>
      <c r="Y180" s="61">
        <v>0.6</v>
      </c>
      <c r="Z180" s="61">
        <v>0.63</v>
      </c>
      <c r="AA180" s="61">
        <v>23718512549.700001</v>
      </c>
      <c r="AB180" s="61">
        <v>237.42</v>
      </c>
      <c r="AC180" s="61">
        <v>45108</v>
      </c>
      <c r="AD180" s="61">
        <v>375.52010000000001</v>
      </c>
      <c r="AE180" s="61">
        <v>45154</v>
      </c>
      <c r="AF180" s="61">
        <v>1.5820000000000001</v>
      </c>
      <c r="AG180" s="61"/>
      <c r="AH180" s="61"/>
      <c r="AI180" s="61">
        <v>11.79</v>
      </c>
      <c r="AJ180" s="61">
        <v>4.3099999999999996</v>
      </c>
      <c r="AK180" s="61">
        <v>5.5</v>
      </c>
      <c r="AL180" s="61">
        <v>30.37</v>
      </c>
      <c r="AM180" s="61">
        <v>32.909999999999997</v>
      </c>
      <c r="AN180" s="61">
        <v>5.49</v>
      </c>
      <c r="AO180" s="61">
        <v>5.49</v>
      </c>
      <c r="AP180" s="61">
        <v>5.49</v>
      </c>
      <c r="AQ180" s="61">
        <v>5.49</v>
      </c>
      <c r="AR180" s="61" t="s">
        <v>183</v>
      </c>
      <c r="AS180" s="62"/>
      <c r="AT180" s="43">
        <f t="shared" si="2"/>
        <v>0.11792290634752216</v>
      </c>
    </row>
    <row r="181" spans="2:46">
      <c r="B181" s="61">
        <v>11</v>
      </c>
      <c r="C181" s="62">
        <v>45182</v>
      </c>
      <c r="D181" s="61" t="s">
        <v>222</v>
      </c>
      <c r="E181" s="61" t="s">
        <v>223</v>
      </c>
      <c r="F181" s="61" t="s">
        <v>52</v>
      </c>
      <c r="G181" s="61">
        <v>0.125</v>
      </c>
      <c r="H181" s="61" t="s">
        <v>221</v>
      </c>
      <c r="I181" s="67">
        <v>15243857</v>
      </c>
      <c r="J181" s="62">
        <v>45007</v>
      </c>
      <c r="K181" s="62">
        <v>45191</v>
      </c>
      <c r="L181" s="62">
        <v>45182</v>
      </c>
      <c r="M181" s="61">
        <v>0</v>
      </c>
      <c r="N181" s="61">
        <v>4.8910000000000002E-2</v>
      </c>
      <c r="O181" s="61">
        <v>6.25E-2</v>
      </c>
      <c r="P181" s="61"/>
      <c r="Q181" s="61">
        <v>175</v>
      </c>
      <c r="R181" s="61">
        <v>9.2079999999999995E-2</v>
      </c>
      <c r="S181" s="61">
        <v>98.546000000000006</v>
      </c>
      <c r="T181" s="61">
        <v>152.7448</v>
      </c>
      <c r="U181" s="61"/>
      <c r="V181" s="61">
        <v>0.52446000000000004</v>
      </c>
      <c r="W181" s="61">
        <v>1.78</v>
      </c>
      <c r="X181" s="61">
        <v>1.32</v>
      </c>
      <c r="Y181" s="61">
        <v>1.97</v>
      </c>
      <c r="Z181" s="61">
        <v>2.2599999999999998</v>
      </c>
      <c r="AA181" s="61">
        <v>23284192999.5</v>
      </c>
      <c r="AB181" s="61">
        <v>242.4194</v>
      </c>
      <c r="AC181" s="61">
        <v>45108</v>
      </c>
      <c r="AD181" s="61">
        <v>375.5197</v>
      </c>
      <c r="AE181" s="61">
        <v>45154</v>
      </c>
      <c r="AF181" s="61">
        <v>1.5489999999999999</v>
      </c>
      <c r="AG181" s="61"/>
      <c r="AH181" s="61"/>
      <c r="AI181" s="61">
        <v>11.58</v>
      </c>
      <c r="AJ181" s="61">
        <v>4.2300000000000004</v>
      </c>
      <c r="AK181" s="61">
        <v>0</v>
      </c>
      <c r="AL181" s="61">
        <v>0</v>
      </c>
      <c r="AM181" s="61">
        <v>0.53</v>
      </c>
      <c r="AN181" s="61">
        <v>0.52</v>
      </c>
      <c r="AO181" s="61">
        <v>0.52</v>
      </c>
      <c r="AP181" s="61">
        <v>0.52</v>
      </c>
      <c r="AQ181" s="61">
        <v>0.52</v>
      </c>
      <c r="AR181" s="61" t="s">
        <v>183</v>
      </c>
      <c r="AS181" s="62"/>
      <c r="AT181" s="43">
        <f t="shared" si="2"/>
        <v>0.11576357095345756</v>
      </c>
    </row>
    <row r="182" spans="2:46">
      <c r="B182" s="61">
        <v>11</v>
      </c>
      <c r="C182" s="62">
        <v>45182</v>
      </c>
      <c r="D182" s="61" t="s">
        <v>54</v>
      </c>
      <c r="E182" s="61" t="s">
        <v>55</v>
      </c>
      <c r="F182" s="61" t="s">
        <v>52</v>
      </c>
      <c r="G182" s="61">
        <v>0.125</v>
      </c>
      <c r="H182" s="61" t="s">
        <v>56</v>
      </c>
      <c r="I182" s="67">
        <v>13454768</v>
      </c>
      <c r="J182" s="62">
        <v>45007</v>
      </c>
      <c r="K182" s="62">
        <v>45191</v>
      </c>
      <c r="L182" s="62">
        <v>45182</v>
      </c>
      <c r="M182" s="61">
        <v>0</v>
      </c>
      <c r="N182" s="61">
        <v>4.8910000000000002E-2</v>
      </c>
      <c r="O182" s="61">
        <v>6.25E-2</v>
      </c>
      <c r="P182" s="61"/>
      <c r="Q182" s="61">
        <v>175</v>
      </c>
      <c r="R182" s="61">
        <v>8.6440000000000003E-2</v>
      </c>
      <c r="S182" s="61">
        <v>97.555000000000007</v>
      </c>
      <c r="T182" s="61">
        <v>141.9451</v>
      </c>
      <c r="U182" s="61"/>
      <c r="V182" s="61">
        <v>2.5244599999999999</v>
      </c>
      <c r="W182" s="61">
        <v>0.87</v>
      </c>
      <c r="X182" s="61">
        <v>0.77</v>
      </c>
      <c r="Y182" s="61">
        <v>0.91</v>
      </c>
      <c r="Z182" s="61">
        <v>0.97</v>
      </c>
      <c r="AA182" s="61">
        <v>19098379324.299999</v>
      </c>
      <c r="AB182" s="61">
        <v>258.24189999999999</v>
      </c>
      <c r="AC182" s="61">
        <v>45108</v>
      </c>
      <c r="AD182" s="61">
        <v>375.51990000000001</v>
      </c>
      <c r="AE182" s="61">
        <v>45154</v>
      </c>
      <c r="AF182" s="61">
        <v>1.454</v>
      </c>
      <c r="AG182" s="61"/>
      <c r="AH182" s="61"/>
      <c r="AI182" s="61">
        <v>9.5</v>
      </c>
      <c r="AJ182" s="61">
        <v>3.47</v>
      </c>
      <c r="AK182" s="61">
        <v>2.52</v>
      </c>
      <c r="AL182" s="61">
        <v>6.36</v>
      </c>
      <c r="AM182" s="61">
        <v>7.54</v>
      </c>
      <c r="AN182" s="61">
        <v>2.5099999999999998</v>
      </c>
      <c r="AO182" s="61">
        <v>2.5099999999999998</v>
      </c>
      <c r="AP182" s="61">
        <v>2.5099999999999998</v>
      </c>
      <c r="AQ182" s="61">
        <v>2.5099999999999998</v>
      </c>
      <c r="AR182" s="61" t="s">
        <v>183</v>
      </c>
      <c r="AS182" s="62"/>
      <c r="AT182" s="43">
        <f t="shared" si="2"/>
        <v>9.4952682708484948E-2</v>
      </c>
    </row>
    <row r="183" spans="2:46">
      <c r="B183" s="61">
        <v>11</v>
      </c>
      <c r="C183" s="62">
        <v>45182</v>
      </c>
      <c r="D183" s="61" t="s">
        <v>191</v>
      </c>
      <c r="E183" s="61" t="s">
        <v>192</v>
      </c>
      <c r="F183" s="61" t="s">
        <v>52</v>
      </c>
      <c r="G183" s="61">
        <v>0.125</v>
      </c>
      <c r="H183" s="61" t="s">
        <v>193</v>
      </c>
      <c r="I183" s="67">
        <v>17936985</v>
      </c>
      <c r="J183" s="62">
        <v>45148</v>
      </c>
      <c r="K183" s="62">
        <v>45332</v>
      </c>
      <c r="L183" s="62">
        <v>45323</v>
      </c>
      <c r="M183" s="61">
        <v>0</v>
      </c>
      <c r="N183" s="61">
        <v>0.81521999999999994</v>
      </c>
      <c r="O183" s="61">
        <v>6.25E-2</v>
      </c>
      <c r="P183" s="61"/>
      <c r="Q183" s="61">
        <v>34</v>
      </c>
      <c r="R183" s="61">
        <v>1.553E-2</v>
      </c>
      <c r="S183" s="61">
        <v>97.388000000000005</v>
      </c>
      <c r="T183" s="61">
        <v>130.98580000000001</v>
      </c>
      <c r="U183" s="61"/>
      <c r="V183" s="61">
        <v>4.90761</v>
      </c>
      <c r="W183" s="61">
        <v>0.54</v>
      </c>
      <c r="X183" s="61">
        <v>0.5</v>
      </c>
      <c r="Y183" s="61">
        <v>0.56000000000000005</v>
      </c>
      <c r="Z183" s="61">
        <v>0.59</v>
      </c>
      <c r="AA183" s="61">
        <v>23494909641.599998</v>
      </c>
      <c r="AB183" s="61">
        <v>279.23329999999999</v>
      </c>
      <c r="AC183" s="61">
        <v>45108</v>
      </c>
      <c r="AD183" s="61">
        <v>375.52140000000003</v>
      </c>
      <c r="AE183" s="61">
        <v>45154</v>
      </c>
      <c r="AF183" s="61">
        <v>1.345</v>
      </c>
      <c r="AG183" s="61"/>
      <c r="AH183" s="61"/>
      <c r="AI183" s="61">
        <v>11.68</v>
      </c>
      <c r="AJ183" s="61">
        <v>4.2699999999999996</v>
      </c>
      <c r="AK183" s="61">
        <v>4.8899999999999997</v>
      </c>
      <c r="AL183" s="61">
        <v>23.99</v>
      </c>
      <c r="AM183" s="61">
        <v>26.28</v>
      </c>
      <c r="AN183" s="61">
        <v>4.88</v>
      </c>
      <c r="AO183" s="61">
        <v>4.88</v>
      </c>
      <c r="AP183" s="61">
        <v>4.88</v>
      </c>
      <c r="AQ183" s="61">
        <v>4.88</v>
      </c>
      <c r="AR183" s="61" t="s">
        <v>183</v>
      </c>
      <c r="AS183" s="62"/>
      <c r="AT183" s="43">
        <f t="shared" si="2"/>
        <v>0.11681120489762481</v>
      </c>
    </row>
    <row r="184" spans="2:46">
      <c r="B184" s="61"/>
      <c r="C184" s="62"/>
      <c r="D184" s="61"/>
      <c r="E184" s="61"/>
      <c r="F184" s="61"/>
      <c r="G184" s="61"/>
      <c r="H184" s="61"/>
      <c r="I184" s="67"/>
      <c r="J184" s="62"/>
      <c r="K184" s="62"/>
      <c r="L184" s="62"/>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2"/>
      <c r="AT184" s="43" t="str">
        <f t="shared" si="2"/>
        <v/>
      </c>
    </row>
    <row r="185" spans="2:46">
      <c r="B185" s="61"/>
      <c r="C185" s="62"/>
      <c r="D185" s="61"/>
      <c r="E185" s="61"/>
      <c r="F185" s="61"/>
      <c r="G185" s="61"/>
      <c r="H185" s="61"/>
      <c r="I185" s="67"/>
      <c r="J185" s="62"/>
      <c r="K185" s="62"/>
      <c r="L185" s="62"/>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2"/>
      <c r="AT185" s="43" t="str">
        <f t="shared" si="2"/>
        <v/>
      </c>
    </row>
    <row r="186" spans="2:46">
      <c r="B186" s="61"/>
      <c r="C186" s="62"/>
      <c r="D186" s="61"/>
      <c r="E186" s="61"/>
      <c r="F186" s="61"/>
      <c r="G186" s="61"/>
      <c r="H186" s="61"/>
      <c r="I186" s="67"/>
      <c r="J186" s="62"/>
      <c r="K186" s="62"/>
      <c r="L186" s="62"/>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2"/>
      <c r="AT186" s="43" t="str">
        <f t="shared" si="2"/>
        <v/>
      </c>
    </row>
    <row r="187" spans="2:46">
      <c r="B187" s="61"/>
      <c r="C187" s="62"/>
      <c r="D187" s="61"/>
      <c r="E187" s="61"/>
      <c r="F187" s="61"/>
      <c r="G187" s="61"/>
      <c r="H187" s="61"/>
      <c r="I187" s="67"/>
      <c r="J187" s="62"/>
      <c r="K187" s="62"/>
      <c r="L187" s="62"/>
      <c r="M187" s="61"/>
      <c r="N187" s="61"/>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2"/>
      <c r="AT187" s="43" t="str">
        <f t="shared" si="2"/>
        <v/>
      </c>
    </row>
    <row r="188" spans="2:46">
      <c r="B188" s="61"/>
      <c r="C188" s="62"/>
      <c r="D188" s="61"/>
      <c r="E188" s="61"/>
      <c r="F188" s="61"/>
      <c r="G188" s="61"/>
      <c r="H188" s="61"/>
      <c r="I188" s="67"/>
      <c r="J188" s="62"/>
      <c r="K188" s="62"/>
      <c r="L188" s="62"/>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2"/>
      <c r="AT188" s="43" t="str">
        <f t="shared" si="2"/>
        <v/>
      </c>
    </row>
    <row r="189" spans="2:46">
      <c r="B189" s="61"/>
      <c r="C189" s="62"/>
      <c r="D189" s="61"/>
      <c r="E189" s="61"/>
      <c r="F189" s="61"/>
      <c r="G189" s="61"/>
      <c r="H189" s="61"/>
      <c r="I189" s="67"/>
      <c r="J189" s="62"/>
      <c r="K189" s="62"/>
      <c r="L189" s="62"/>
      <c r="M189" s="61"/>
      <c r="N189" s="61"/>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2"/>
      <c r="AT189" s="43" t="str">
        <f t="shared" si="2"/>
        <v/>
      </c>
    </row>
    <row r="190" spans="2:46">
      <c r="B190" s="61"/>
      <c r="C190" s="62"/>
      <c r="D190" s="61"/>
      <c r="E190" s="61"/>
      <c r="F190" s="61"/>
      <c r="G190" s="61"/>
      <c r="H190" s="61"/>
      <c r="I190" s="67"/>
      <c r="J190" s="62"/>
      <c r="K190" s="62"/>
      <c r="L190" s="62"/>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2"/>
      <c r="AT190" s="43" t="str">
        <f t="shared" si="2"/>
        <v/>
      </c>
    </row>
    <row r="191" spans="2:46">
      <c r="B191" s="61"/>
      <c r="C191" s="62"/>
      <c r="D191" s="61"/>
      <c r="E191" s="61"/>
      <c r="F191" s="61"/>
      <c r="G191" s="61"/>
      <c r="H191" s="61"/>
      <c r="I191" s="67"/>
      <c r="J191" s="62"/>
      <c r="K191" s="62"/>
      <c r="L191" s="62"/>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2"/>
      <c r="AT191" s="43" t="str">
        <f t="shared" si="2"/>
        <v/>
      </c>
    </row>
    <row r="192" spans="2:46">
      <c r="B192" s="61"/>
      <c r="C192" s="62"/>
      <c r="D192" s="61"/>
      <c r="E192" s="61"/>
      <c r="F192" s="61"/>
      <c r="G192" s="61"/>
      <c r="H192" s="61"/>
      <c r="I192" s="67"/>
      <c r="J192" s="62"/>
      <c r="K192" s="62"/>
      <c r="L192" s="62"/>
      <c r="M192" s="61"/>
      <c r="N192" s="61"/>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2"/>
      <c r="AT192" s="43" t="str">
        <f t="shared" si="2"/>
        <v/>
      </c>
    </row>
    <row r="193" spans="2:46">
      <c r="B193" s="61"/>
      <c r="C193" s="62"/>
      <c r="D193" s="61"/>
      <c r="E193" s="61"/>
      <c r="F193" s="61"/>
      <c r="G193" s="61"/>
      <c r="H193" s="61"/>
      <c r="I193" s="67"/>
      <c r="J193" s="62"/>
      <c r="K193" s="62"/>
      <c r="L193" s="62"/>
      <c r="M193" s="61"/>
      <c r="N193" s="61"/>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2"/>
      <c r="AT193" s="43" t="str">
        <f t="shared" si="2"/>
        <v/>
      </c>
    </row>
    <row r="194" spans="2:46">
      <c r="B194" s="61"/>
      <c r="C194" s="62"/>
      <c r="D194" s="61"/>
      <c r="E194" s="61"/>
      <c r="F194" s="61"/>
      <c r="G194" s="61"/>
      <c r="H194" s="61"/>
      <c r="I194" s="67"/>
      <c r="J194" s="62"/>
      <c r="K194" s="62"/>
      <c r="L194" s="62"/>
      <c r="M194" s="61"/>
      <c r="N194" s="61"/>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2"/>
      <c r="AT194" s="43" t="str">
        <f t="shared" si="2"/>
        <v/>
      </c>
    </row>
    <row r="195" spans="2:46">
      <c r="B195" s="61"/>
      <c r="C195" s="62"/>
      <c r="D195" s="61"/>
      <c r="E195" s="61"/>
      <c r="F195" s="61"/>
      <c r="G195" s="61"/>
      <c r="H195" s="61"/>
      <c r="I195" s="67"/>
      <c r="J195" s="62"/>
      <c r="K195" s="62"/>
      <c r="L195" s="62"/>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2"/>
      <c r="AT195" s="43" t="str">
        <f t="shared" si="2"/>
        <v/>
      </c>
    </row>
    <row r="196" spans="2:46">
      <c r="B196" s="61"/>
      <c r="C196" s="62"/>
      <c r="D196" s="61"/>
      <c r="E196" s="61"/>
      <c r="F196" s="61"/>
      <c r="G196" s="61"/>
      <c r="H196" s="61"/>
      <c r="I196" s="67"/>
      <c r="J196" s="62"/>
      <c r="K196" s="62"/>
      <c r="L196" s="62"/>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2"/>
      <c r="AT196" s="43" t="str">
        <f t="shared" si="2"/>
        <v/>
      </c>
    </row>
    <row r="197" spans="2:46">
      <c r="B197" s="61"/>
      <c r="C197" s="62"/>
      <c r="D197" s="61"/>
      <c r="E197" s="61"/>
      <c r="F197" s="61"/>
      <c r="G197" s="61"/>
      <c r="H197" s="61"/>
      <c r="I197" s="67"/>
      <c r="J197" s="62"/>
      <c r="K197" s="62"/>
      <c r="L197" s="62"/>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2"/>
      <c r="AT197" s="43" t="str">
        <f t="shared" si="2"/>
        <v/>
      </c>
    </row>
  </sheetData>
  <autoFilter ref="B5:AT197" xr:uid="{84DEF181-CC1A-4FFA-AFDA-68DCFE492718}"/>
  <mergeCells count="1">
    <mergeCell ref="B2:J2"/>
  </mergeCells>
  <pageMargins left="0.7" right="0.7" top="0.75" bottom="0.75" header="0.3" footer="0.3"/>
  <pageSetup paperSize="9" orientation="portrait" r:id="rId1"/>
  <headerFooter>
    <oddHeader>&amp;R&amp;"Calibri"&amp;10&amp;K000000CORPORATE&amp;1#_x000D_&amp;"Calibri"&amp;11&amp;K000000</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F8E45-7FA4-497C-B50E-692FC5E83E87}">
  <sheetPr codeName="Sheet6"/>
  <dimension ref="B1:AF16"/>
  <sheetViews>
    <sheetView zoomScale="85" zoomScaleNormal="85" workbookViewId="0">
      <selection activeCell="E6" sqref="E6"/>
    </sheetView>
  </sheetViews>
  <sheetFormatPr defaultRowHeight="14.25"/>
  <cols>
    <col min="1" max="1" width="1" style="19" customWidth="1"/>
    <col min="2" max="2" width="6.875" style="19" customWidth="1"/>
    <col min="3" max="3" width="5.875" style="19" bestFit="1" customWidth="1"/>
    <col min="4" max="4" width="10.25" style="19" bestFit="1" customWidth="1"/>
    <col min="5" max="5" width="16" style="19" bestFit="1" customWidth="1"/>
    <col min="6" max="6" width="10.75" style="19" bestFit="1" customWidth="1"/>
    <col min="7" max="7" width="14" style="19" customWidth="1"/>
    <col min="8" max="8" width="16.375" style="19" bestFit="1" customWidth="1"/>
    <col min="9" max="9" width="15.875" style="19" bestFit="1" customWidth="1"/>
    <col min="10" max="10" width="24.875" style="19" bestFit="1" customWidth="1"/>
    <col min="11" max="11" width="25.25" style="19" bestFit="1" customWidth="1"/>
    <col min="12" max="12" width="10.125" style="19" bestFit="1" customWidth="1"/>
    <col min="13" max="13" width="8.125" style="19" bestFit="1" customWidth="1"/>
    <col min="14" max="14" width="18.25" style="19" bestFit="1" customWidth="1"/>
    <col min="15" max="15" width="8.5" style="19" bestFit="1" customWidth="1"/>
    <col min="16" max="16" width="11.125" style="19" bestFit="1" customWidth="1"/>
    <col min="17" max="17" width="16.625" style="19" bestFit="1" customWidth="1"/>
    <col min="18" max="18" width="16.25" style="19" bestFit="1" customWidth="1"/>
    <col min="19" max="19" width="8.875" style="19" bestFit="1" customWidth="1"/>
    <col min="20" max="20" width="21.75" style="19" bestFit="1" customWidth="1"/>
    <col min="21" max="21" width="11.875" style="19" bestFit="1" customWidth="1"/>
    <col min="22" max="22" width="12.125" style="19" bestFit="1" customWidth="1"/>
    <col min="23" max="23" width="9.875" style="19" bestFit="1" customWidth="1"/>
    <col min="24" max="24" width="17.625" style="19" bestFit="1" customWidth="1"/>
    <col min="25" max="25" width="25.125" style="19" bestFit="1" customWidth="1"/>
    <col min="26" max="32" width="25.125" style="19" customWidth="1"/>
    <col min="33" max="16384" width="9" style="19"/>
  </cols>
  <sheetData>
    <row r="1" spans="2:32" ht="99" customHeight="1"/>
    <row r="2" spans="2:32" ht="130.5" customHeight="1">
      <c r="B2" s="105" t="s">
        <v>142</v>
      </c>
      <c r="C2" s="105"/>
      <c r="D2" s="105"/>
      <c r="E2" s="105"/>
      <c r="F2" s="105"/>
      <c r="G2" s="105"/>
      <c r="H2" s="105"/>
      <c r="I2" s="105"/>
      <c r="J2" s="105"/>
    </row>
    <row r="3" spans="2:32" s="18" customFormat="1" ht="36" customHeight="1">
      <c r="B3" s="28"/>
      <c r="D3" s="81"/>
      <c r="N3" s="26"/>
    </row>
    <row r="5" spans="2:32" s="27" customFormat="1">
      <c r="B5" s="49" t="s">
        <v>143</v>
      </c>
      <c r="C5" s="49" t="s">
        <v>23</v>
      </c>
      <c r="D5" s="49" t="s">
        <v>144</v>
      </c>
      <c r="E5" s="49" t="s">
        <v>145</v>
      </c>
      <c r="F5" s="49" t="s">
        <v>39</v>
      </c>
      <c r="G5" s="49" t="s">
        <v>146</v>
      </c>
      <c r="H5" s="49" t="s">
        <v>147</v>
      </c>
      <c r="I5" s="49" t="s">
        <v>148</v>
      </c>
      <c r="J5" s="49" t="s">
        <v>149</v>
      </c>
      <c r="K5" s="49" t="s">
        <v>150</v>
      </c>
      <c r="L5" s="49" t="s">
        <v>151</v>
      </c>
      <c r="M5" s="49" t="s">
        <v>152</v>
      </c>
      <c r="N5" s="50" t="s">
        <v>30</v>
      </c>
      <c r="O5" s="49" t="s">
        <v>153</v>
      </c>
      <c r="P5" s="49" t="s">
        <v>154</v>
      </c>
      <c r="Q5" s="49" t="s">
        <v>155</v>
      </c>
      <c r="R5" s="49" t="s">
        <v>156</v>
      </c>
      <c r="S5" s="49" t="s">
        <v>157</v>
      </c>
      <c r="T5" s="49" t="s">
        <v>158</v>
      </c>
      <c r="U5" s="49" t="s">
        <v>159</v>
      </c>
      <c r="V5" s="49" t="s">
        <v>160</v>
      </c>
      <c r="W5" s="49" t="s">
        <v>161</v>
      </c>
      <c r="X5" s="49" t="s">
        <v>162</v>
      </c>
      <c r="Y5" s="49" t="s">
        <v>163</v>
      </c>
      <c r="Z5" s="49" t="s">
        <v>164</v>
      </c>
      <c r="AA5" s="49" t="s">
        <v>165</v>
      </c>
      <c r="AB5" s="49" t="s">
        <v>166</v>
      </c>
      <c r="AC5" s="49" t="s">
        <v>167</v>
      </c>
      <c r="AD5" s="49" t="s">
        <v>168</v>
      </c>
      <c r="AE5" s="49" t="s">
        <v>169</v>
      </c>
      <c r="AF5" s="49" t="s">
        <v>170</v>
      </c>
    </row>
    <row r="6" spans="2:32">
      <c r="B6" s="61" t="s">
        <v>171</v>
      </c>
      <c r="C6" s="61">
        <v>1</v>
      </c>
      <c r="D6" s="61">
        <v>33</v>
      </c>
      <c r="E6" s="61">
        <v>487.78</v>
      </c>
      <c r="F6" s="61">
        <v>0.62541000000000002</v>
      </c>
      <c r="G6" s="61">
        <v>409427851</v>
      </c>
      <c r="H6" s="70">
        <v>714122464.97599995</v>
      </c>
      <c r="I6" s="67">
        <v>556970375670</v>
      </c>
      <c r="J6" s="70">
        <v>1141855909</v>
      </c>
      <c r="K6" s="61">
        <v>0.35899999999999999</v>
      </c>
      <c r="L6" s="61">
        <v>2.76</v>
      </c>
      <c r="M6" s="61">
        <v>204.54899</v>
      </c>
      <c r="N6" s="70">
        <v>376944180000</v>
      </c>
      <c r="O6" s="61">
        <v>147.75937999999999</v>
      </c>
      <c r="P6" s="61">
        <v>1.03</v>
      </c>
      <c r="Q6" s="61">
        <v>1</v>
      </c>
      <c r="R6" s="61">
        <v>0.97</v>
      </c>
      <c r="S6" s="61">
        <v>1.01</v>
      </c>
      <c r="T6" s="61">
        <v>3813.79</v>
      </c>
      <c r="U6" s="61">
        <v>15.6</v>
      </c>
      <c r="V6" s="61">
        <v>15.52</v>
      </c>
      <c r="W6" s="62">
        <v>381.88</v>
      </c>
      <c r="X6" s="61">
        <v>374.69</v>
      </c>
      <c r="Y6" s="61">
        <v>378.38</v>
      </c>
      <c r="Z6" s="61">
        <v>385.81</v>
      </c>
      <c r="AA6" s="61">
        <v>1.03</v>
      </c>
      <c r="AB6" s="61">
        <v>1.01</v>
      </c>
      <c r="AC6" s="61">
        <v>1</v>
      </c>
      <c r="AD6" s="61">
        <v>0.96</v>
      </c>
      <c r="AE6" s="61">
        <v>15.38</v>
      </c>
      <c r="AF6" s="61">
        <v>15.3</v>
      </c>
    </row>
    <row r="7" spans="2:32">
      <c r="B7" s="61" t="s">
        <v>172</v>
      </c>
      <c r="C7" s="61">
        <v>2</v>
      </c>
      <c r="D7" s="61">
        <v>5</v>
      </c>
      <c r="E7" s="61">
        <v>329.3</v>
      </c>
      <c r="F7" s="61">
        <v>0.58609</v>
      </c>
      <c r="G7" s="61">
        <v>26939282</v>
      </c>
      <c r="H7" s="70">
        <v>213837715.10600001</v>
      </c>
      <c r="I7" s="67">
        <v>120147820609</v>
      </c>
      <c r="J7" s="70">
        <v>364857788</v>
      </c>
      <c r="K7" s="61">
        <v>7.3999999999999996E-2</v>
      </c>
      <c r="L7" s="61">
        <v>2.8</v>
      </c>
      <c r="M7" s="61">
        <v>195.76364699999999</v>
      </c>
      <c r="N7" s="70">
        <v>67627019000</v>
      </c>
      <c r="O7" s="61">
        <v>177.66245000000001</v>
      </c>
      <c r="P7" s="61">
        <v>0.89</v>
      </c>
      <c r="Q7" s="61">
        <v>0.61</v>
      </c>
      <c r="R7" s="61">
        <v>0.35</v>
      </c>
      <c r="S7" s="61">
        <v>0.72</v>
      </c>
      <c r="T7" s="61">
        <v>2808.73</v>
      </c>
      <c r="U7" s="61">
        <v>2.59</v>
      </c>
      <c r="V7" s="61">
        <v>2.58</v>
      </c>
      <c r="W7" s="62">
        <v>9.85</v>
      </c>
      <c r="X7" s="61">
        <v>9.9</v>
      </c>
      <c r="Y7" s="61">
        <v>11.14</v>
      </c>
      <c r="Z7" s="61">
        <v>11.08</v>
      </c>
      <c r="AA7" s="61">
        <v>0.88</v>
      </c>
      <c r="AB7" s="61">
        <v>0.72</v>
      </c>
      <c r="AC7" s="61">
        <v>0.61</v>
      </c>
      <c r="AD7" s="61">
        <v>0.35</v>
      </c>
      <c r="AE7" s="61">
        <v>2.6</v>
      </c>
      <c r="AF7" s="61">
        <v>2.59</v>
      </c>
    </row>
    <row r="8" spans="2:32">
      <c r="B8" s="61" t="s">
        <v>173</v>
      </c>
      <c r="C8" s="61">
        <v>3</v>
      </c>
      <c r="D8" s="61">
        <v>28</v>
      </c>
      <c r="E8" s="61">
        <v>506.88</v>
      </c>
      <c r="F8" s="61">
        <v>0.58052999999999999</v>
      </c>
      <c r="G8" s="61">
        <v>382488569</v>
      </c>
      <c r="H8" s="70">
        <v>500284749.87</v>
      </c>
      <c r="I8" s="67">
        <v>436822555061</v>
      </c>
      <c r="J8" s="70">
        <v>861779109</v>
      </c>
      <c r="K8" s="61">
        <v>0.44400000000000001</v>
      </c>
      <c r="L8" s="61">
        <v>2.58</v>
      </c>
      <c r="M8" s="61">
        <v>189.316585</v>
      </c>
      <c r="N8" s="70">
        <v>309317161000</v>
      </c>
      <c r="O8" s="61">
        <v>141.22157000000001</v>
      </c>
      <c r="P8" s="61">
        <v>1.04</v>
      </c>
      <c r="Q8" s="61">
        <v>1.01</v>
      </c>
      <c r="R8" s="61">
        <v>0.99</v>
      </c>
      <c r="S8" s="61">
        <v>1.02</v>
      </c>
      <c r="T8" s="61">
        <v>3882.52</v>
      </c>
      <c r="U8" s="61">
        <v>19.11</v>
      </c>
      <c r="V8" s="61">
        <v>19.02</v>
      </c>
      <c r="W8" s="62">
        <v>482.16</v>
      </c>
      <c r="X8" s="61">
        <v>475.02</v>
      </c>
      <c r="Y8" s="61">
        <v>479.39</v>
      </c>
      <c r="Z8" s="61">
        <v>486.77</v>
      </c>
      <c r="AA8" s="61">
        <v>1.03</v>
      </c>
      <c r="AB8" s="61">
        <v>1.02</v>
      </c>
      <c r="AC8" s="61">
        <v>1.01</v>
      </c>
      <c r="AD8" s="61">
        <v>0.99</v>
      </c>
      <c r="AE8" s="61">
        <v>18.89</v>
      </c>
      <c r="AF8" s="61">
        <v>18.8</v>
      </c>
    </row>
    <row r="9" spans="2:32">
      <c r="B9" s="61" t="s">
        <v>174</v>
      </c>
      <c r="C9" s="61">
        <v>4</v>
      </c>
      <c r="D9" s="61">
        <v>9</v>
      </c>
      <c r="E9" s="61">
        <v>450.04</v>
      </c>
      <c r="F9" s="61">
        <v>0.84982999999999997</v>
      </c>
      <c r="G9" s="61">
        <v>103451730</v>
      </c>
      <c r="H9" s="70">
        <v>329785923.31199998</v>
      </c>
      <c r="I9" s="67">
        <v>174642967410</v>
      </c>
      <c r="J9" s="70">
        <v>388061640</v>
      </c>
      <c r="K9" s="61">
        <v>0.26700000000000002</v>
      </c>
      <c r="L9" s="61">
        <v>3.33</v>
      </c>
      <c r="M9" s="61">
        <v>199.26970700000001</v>
      </c>
      <c r="N9" s="70">
        <v>100615818000</v>
      </c>
      <c r="O9" s="61">
        <v>173.57407000000001</v>
      </c>
      <c r="P9" s="61">
        <v>0.7</v>
      </c>
      <c r="Q9" s="61">
        <v>0.62</v>
      </c>
      <c r="R9" s="61">
        <v>0.54</v>
      </c>
      <c r="S9" s="61">
        <v>0.65</v>
      </c>
      <c r="T9" s="61">
        <v>3666.96</v>
      </c>
      <c r="U9" s="61">
        <v>9.51</v>
      </c>
      <c r="V9" s="61">
        <v>9.48</v>
      </c>
      <c r="W9" s="62">
        <v>100.79</v>
      </c>
      <c r="X9" s="61">
        <v>100.02</v>
      </c>
      <c r="Y9" s="61">
        <v>104.07</v>
      </c>
      <c r="Z9" s="61">
        <v>104.9</v>
      </c>
      <c r="AA9" s="61">
        <v>0.69</v>
      </c>
      <c r="AB9" s="61">
        <v>0.65</v>
      </c>
      <c r="AC9" s="61">
        <v>0.62</v>
      </c>
      <c r="AD9" s="61">
        <v>0.54</v>
      </c>
      <c r="AE9" s="61">
        <v>9.4700000000000006</v>
      </c>
      <c r="AF9" s="61">
        <v>9.44</v>
      </c>
    </row>
    <row r="10" spans="2:32">
      <c r="B10" s="61" t="s">
        <v>175</v>
      </c>
      <c r="C10" s="61">
        <v>5</v>
      </c>
      <c r="D10" s="61">
        <v>19</v>
      </c>
      <c r="E10" s="61">
        <v>545.80999999999995</v>
      </c>
      <c r="F10" s="61">
        <v>0.35494999999999999</v>
      </c>
      <c r="G10" s="61">
        <v>279036839</v>
      </c>
      <c r="H10" s="70">
        <v>170498826.558</v>
      </c>
      <c r="I10" s="67">
        <v>262179587650</v>
      </c>
      <c r="J10" s="70">
        <v>480346814</v>
      </c>
      <c r="K10" s="61">
        <v>0.58099999999999996</v>
      </c>
      <c r="L10" s="61">
        <v>1.8</v>
      </c>
      <c r="M10" s="61">
        <v>186.10302300000001</v>
      </c>
      <c r="N10" s="70">
        <v>208701343000</v>
      </c>
      <c r="O10" s="61">
        <v>125.62429</v>
      </c>
      <c r="P10" s="61">
        <v>1.1200000000000001</v>
      </c>
      <c r="Q10" s="61">
        <v>1.1100000000000001</v>
      </c>
      <c r="R10" s="61">
        <v>1.1000000000000001</v>
      </c>
      <c r="S10" s="61">
        <v>1.1200000000000001</v>
      </c>
      <c r="T10" s="61">
        <v>4051.52</v>
      </c>
      <c r="U10" s="61">
        <v>25.07</v>
      </c>
      <c r="V10" s="61">
        <v>24.93</v>
      </c>
      <c r="W10" s="62">
        <v>716.85</v>
      </c>
      <c r="X10" s="61">
        <v>724.82</v>
      </c>
      <c r="Y10" s="61">
        <v>729.39</v>
      </c>
      <c r="Z10" s="61">
        <v>721.35</v>
      </c>
      <c r="AA10" s="61">
        <v>1.1200000000000001</v>
      </c>
      <c r="AB10" s="61">
        <v>1.1100000000000001</v>
      </c>
      <c r="AC10" s="61">
        <v>1.1100000000000001</v>
      </c>
      <c r="AD10" s="61">
        <v>1.1000000000000001</v>
      </c>
      <c r="AE10" s="61">
        <v>25.17</v>
      </c>
      <c r="AF10" s="61">
        <v>25.03</v>
      </c>
    </row>
    <row r="11" spans="2:32">
      <c r="B11" s="61" t="s">
        <v>176</v>
      </c>
      <c r="C11" s="61">
        <v>6</v>
      </c>
      <c r="D11" s="61">
        <v>9</v>
      </c>
      <c r="E11" s="61">
        <v>509.45</v>
      </c>
      <c r="F11" s="61">
        <v>0.32651000000000002</v>
      </c>
      <c r="G11" s="61">
        <v>131841742</v>
      </c>
      <c r="H11" s="70">
        <v>90779774.803000003</v>
      </c>
      <c r="I11" s="67">
        <v>141643333524</v>
      </c>
      <c r="J11" s="70">
        <v>278031575</v>
      </c>
      <c r="K11" s="61">
        <v>0.47399999999999998</v>
      </c>
      <c r="L11" s="61">
        <v>1.6</v>
      </c>
      <c r="M11" s="61">
        <v>203.827495</v>
      </c>
      <c r="N11" s="70">
        <v>109204905000</v>
      </c>
      <c r="O11" s="61">
        <v>129.70419000000001</v>
      </c>
      <c r="P11" s="61">
        <v>1.1299999999999999</v>
      </c>
      <c r="Q11" s="61">
        <v>1.1200000000000001</v>
      </c>
      <c r="R11" s="61">
        <v>1.1100000000000001</v>
      </c>
      <c r="S11" s="61">
        <v>1.1299999999999999</v>
      </c>
      <c r="T11" s="61">
        <v>3975.33</v>
      </c>
      <c r="U11" s="61">
        <v>19.420000000000002</v>
      </c>
      <c r="V11" s="61">
        <v>19.309999999999999</v>
      </c>
      <c r="W11" s="62">
        <v>395.83</v>
      </c>
      <c r="X11" s="61">
        <v>393.66</v>
      </c>
      <c r="Y11" s="61">
        <v>398.81</v>
      </c>
      <c r="Z11" s="61">
        <v>401.02</v>
      </c>
      <c r="AA11" s="61">
        <v>1.1299999999999999</v>
      </c>
      <c r="AB11" s="61">
        <v>1.1299999999999999</v>
      </c>
      <c r="AC11" s="61">
        <v>1.1200000000000001</v>
      </c>
      <c r="AD11" s="61">
        <v>1.1100000000000001</v>
      </c>
      <c r="AE11" s="61">
        <v>19.36</v>
      </c>
      <c r="AF11" s="61">
        <v>19.25</v>
      </c>
    </row>
    <row r="12" spans="2:32">
      <c r="B12" s="61" t="s">
        <v>177</v>
      </c>
      <c r="C12" s="61">
        <v>7</v>
      </c>
      <c r="D12" s="61">
        <v>18</v>
      </c>
      <c r="E12" s="61">
        <v>483.88</v>
      </c>
      <c r="F12" s="61">
        <v>0.64341000000000004</v>
      </c>
      <c r="G12" s="61">
        <v>235293472</v>
      </c>
      <c r="H12" s="70">
        <v>420565698.11500001</v>
      </c>
      <c r="I12" s="67">
        <v>316286300935</v>
      </c>
      <c r="J12" s="70">
        <v>653649458</v>
      </c>
      <c r="K12" s="61">
        <v>0.36</v>
      </c>
      <c r="L12" s="61">
        <v>2.79</v>
      </c>
      <c r="M12" s="61">
        <v>202.60197299999999</v>
      </c>
      <c r="N12" s="70">
        <v>209820723000</v>
      </c>
      <c r="O12" s="61">
        <v>150.74121</v>
      </c>
      <c r="P12" s="61">
        <v>0.97</v>
      </c>
      <c r="Q12" s="61">
        <v>0.94</v>
      </c>
      <c r="R12" s="61">
        <v>0.9</v>
      </c>
      <c r="S12" s="61">
        <v>0.95</v>
      </c>
      <c r="T12" s="61">
        <v>3863.64</v>
      </c>
      <c r="U12" s="61">
        <v>14.1</v>
      </c>
      <c r="V12" s="61">
        <v>14.04</v>
      </c>
      <c r="W12" s="62">
        <v>237.96</v>
      </c>
      <c r="X12" s="61">
        <v>231.52</v>
      </c>
      <c r="Y12" s="61">
        <v>236.06</v>
      </c>
      <c r="Z12" s="61">
        <v>242.74</v>
      </c>
      <c r="AA12" s="61">
        <v>0.97</v>
      </c>
      <c r="AB12" s="61">
        <v>0.95</v>
      </c>
      <c r="AC12" s="61">
        <v>0.93</v>
      </c>
      <c r="AD12" s="61">
        <v>0.89</v>
      </c>
      <c r="AE12" s="61">
        <v>13.9</v>
      </c>
      <c r="AF12" s="61">
        <v>13.84</v>
      </c>
    </row>
    <row r="13" spans="2:32">
      <c r="B13" s="61" t="s">
        <v>178</v>
      </c>
      <c r="C13" s="61">
        <v>8</v>
      </c>
      <c r="D13" s="61">
        <v>10</v>
      </c>
      <c r="E13" s="61">
        <v>573.87</v>
      </c>
      <c r="F13" s="61">
        <v>0.37953999999999999</v>
      </c>
      <c r="G13" s="61">
        <v>147195097</v>
      </c>
      <c r="H13" s="70">
        <v>79719051.754999995</v>
      </c>
      <c r="I13" s="67">
        <v>120536254126</v>
      </c>
      <c r="J13" s="70">
        <v>210039477</v>
      </c>
      <c r="K13" s="61">
        <v>0.70099999999999996</v>
      </c>
      <c r="L13" s="61">
        <v>1.99</v>
      </c>
      <c r="M13" s="61">
        <v>169.05084400000001</v>
      </c>
      <c r="N13" s="70">
        <v>99496438000</v>
      </c>
      <c r="O13" s="61">
        <v>121.1463</v>
      </c>
      <c r="P13" s="61">
        <v>1.1100000000000001</v>
      </c>
      <c r="Q13" s="61">
        <v>1.1000000000000001</v>
      </c>
      <c r="R13" s="61">
        <v>1.1000000000000001</v>
      </c>
      <c r="S13" s="61">
        <v>1.1100000000000001</v>
      </c>
      <c r="T13" s="61">
        <v>4066.63</v>
      </c>
      <c r="U13" s="61">
        <v>31.75</v>
      </c>
      <c r="V13" s="61">
        <v>31.58</v>
      </c>
      <c r="W13" s="62">
        <v>1096.02</v>
      </c>
      <c r="X13" s="61">
        <v>1113.96</v>
      </c>
      <c r="Y13" s="61">
        <v>1117.8699999999999</v>
      </c>
      <c r="Z13" s="61">
        <v>1099.72</v>
      </c>
      <c r="AA13" s="61">
        <v>1.1100000000000001</v>
      </c>
      <c r="AB13" s="61">
        <v>1.1000000000000001</v>
      </c>
      <c r="AC13" s="61">
        <v>1.1000000000000001</v>
      </c>
      <c r="AD13" s="61">
        <v>1.0900000000000001</v>
      </c>
      <c r="AE13" s="61">
        <v>31.99</v>
      </c>
      <c r="AF13" s="61">
        <v>31.82</v>
      </c>
    </row>
    <row r="14" spans="2:32">
      <c r="B14" s="61" t="s">
        <v>179</v>
      </c>
      <c r="C14" s="61">
        <v>9</v>
      </c>
      <c r="D14" s="61">
        <v>24</v>
      </c>
      <c r="E14" s="61">
        <v>553.54</v>
      </c>
      <c r="F14" s="61">
        <v>0.49697000000000002</v>
      </c>
      <c r="G14" s="61">
        <v>367233682</v>
      </c>
      <c r="H14" s="70">
        <v>318798852.727</v>
      </c>
      <c r="I14" s="67">
        <v>355087494550</v>
      </c>
      <c r="J14" s="70">
        <v>641482696</v>
      </c>
      <c r="K14" s="61">
        <v>0.57199999999999995</v>
      </c>
      <c r="L14" s="61">
        <v>2.44</v>
      </c>
      <c r="M14" s="61">
        <v>193.70931899999999</v>
      </c>
      <c r="N14" s="70">
        <v>262856428000</v>
      </c>
      <c r="O14" s="61">
        <v>135.08799999999999</v>
      </c>
      <c r="P14" s="61">
        <v>1.07</v>
      </c>
      <c r="Q14" s="61">
        <v>1.06</v>
      </c>
      <c r="R14" s="61">
        <v>1.04</v>
      </c>
      <c r="S14" s="61">
        <v>1.06</v>
      </c>
      <c r="T14" s="61">
        <v>4181.5</v>
      </c>
      <c r="U14" s="61">
        <v>21.71</v>
      </c>
      <c r="V14" s="61">
        <v>21.59</v>
      </c>
      <c r="W14" s="62">
        <v>573.84</v>
      </c>
      <c r="X14" s="61">
        <v>571.97</v>
      </c>
      <c r="Y14" s="61">
        <v>576.58000000000004</v>
      </c>
      <c r="Z14" s="61">
        <v>578.55999999999995</v>
      </c>
      <c r="AA14" s="61">
        <v>1.07</v>
      </c>
      <c r="AB14" s="61">
        <v>1.06</v>
      </c>
      <c r="AC14" s="61">
        <v>1.05</v>
      </c>
      <c r="AD14" s="61">
        <v>1.04</v>
      </c>
      <c r="AE14" s="61">
        <v>21.61</v>
      </c>
      <c r="AF14" s="61">
        <v>21.49</v>
      </c>
    </row>
    <row r="15" spans="2:32">
      <c r="B15" s="61" t="s">
        <v>180</v>
      </c>
      <c r="C15" s="61">
        <v>10</v>
      </c>
      <c r="D15" s="61">
        <v>14</v>
      </c>
      <c r="E15" s="61">
        <v>130.97</v>
      </c>
      <c r="F15" s="61">
        <v>0.24152000000000001</v>
      </c>
      <c r="G15" s="61">
        <v>130391012</v>
      </c>
      <c r="H15" s="70">
        <v>543623638.41799998</v>
      </c>
      <c r="I15" s="67">
        <v>294790788019</v>
      </c>
      <c r="J15" s="70">
        <v>2250820390</v>
      </c>
      <c r="K15" s="61">
        <v>5.8000000000000003E-2</v>
      </c>
      <c r="L15" s="61">
        <v>1.01</v>
      </c>
      <c r="M15" s="61">
        <v>25.81073</v>
      </c>
      <c r="N15" s="70">
        <v>168242837000</v>
      </c>
      <c r="O15" s="61">
        <v>175.21744000000001</v>
      </c>
      <c r="P15" s="61">
        <v>0.73</v>
      </c>
      <c r="Q15" s="61">
        <v>0.62</v>
      </c>
      <c r="R15" s="61">
        <v>0.51</v>
      </c>
      <c r="S15" s="61">
        <v>0.66</v>
      </c>
      <c r="T15" s="61">
        <v>1616.65</v>
      </c>
      <c r="U15" s="61">
        <v>6.69</v>
      </c>
      <c r="V15" s="61">
        <v>6.67</v>
      </c>
      <c r="W15" s="62">
        <v>63.73</v>
      </c>
      <c r="X15" s="61">
        <v>63.29</v>
      </c>
      <c r="Y15" s="61">
        <v>66.2</v>
      </c>
      <c r="Z15" s="61">
        <v>66.67</v>
      </c>
      <c r="AA15" s="61">
        <v>0.72</v>
      </c>
      <c r="AB15" s="61">
        <v>0.66</v>
      </c>
      <c r="AC15" s="61">
        <v>0.61</v>
      </c>
      <c r="AD15" s="61">
        <v>0.51</v>
      </c>
      <c r="AE15" s="61">
        <v>6.67</v>
      </c>
      <c r="AF15" s="61">
        <v>6.65</v>
      </c>
    </row>
    <row r="16" spans="2:32">
      <c r="B16" s="61" t="s">
        <v>212</v>
      </c>
      <c r="C16" s="61">
        <v>11</v>
      </c>
      <c r="D16" s="61">
        <v>9</v>
      </c>
      <c r="E16" s="61">
        <v>107.19</v>
      </c>
      <c r="F16" s="61">
        <v>0.2099</v>
      </c>
      <c r="G16" s="61">
        <v>42194169</v>
      </c>
      <c r="H16" s="70">
        <v>395323612.24900001</v>
      </c>
      <c r="I16" s="67">
        <v>201882881119</v>
      </c>
      <c r="J16" s="70">
        <v>1883392066</v>
      </c>
      <c r="K16" s="61">
        <v>2.1999999999999999E-2</v>
      </c>
      <c r="L16" s="61">
        <v>0.84</v>
      </c>
      <c r="M16" s="61">
        <v>0.83735300000000001</v>
      </c>
      <c r="N16" s="70">
        <v>114087752000</v>
      </c>
      <c r="O16" s="61">
        <v>176.95403999999999</v>
      </c>
      <c r="P16" s="61">
        <v>0.66</v>
      </c>
      <c r="Q16" s="61">
        <v>0.5</v>
      </c>
      <c r="R16" s="61">
        <v>0.34</v>
      </c>
      <c r="S16" s="61">
        <v>0.56000000000000005</v>
      </c>
      <c r="T16" s="61">
        <v>122.97</v>
      </c>
      <c r="U16" s="61">
        <v>4.41</v>
      </c>
      <c r="V16" s="61">
        <v>4.4000000000000004</v>
      </c>
      <c r="W16" s="62">
        <v>27.58</v>
      </c>
      <c r="X16" s="61">
        <v>27.69</v>
      </c>
      <c r="Y16" s="61">
        <v>29.76</v>
      </c>
      <c r="Z16" s="61">
        <v>29.64</v>
      </c>
      <c r="AA16" s="61">
        <v>0.65</v>
      </c>
      <c r="AB16" s="61">
        <v>0.56000000000000005</v>
      </c>
      <c r="AC16" s="61">
        <v>0.5</v>
      </c>
      <c r="AD16" s="61">
        <v>0.34</v>
      </c>
      <c r="AE16" s="61">
        <v>4.42</v>
      </c>
      <c r="AF16" s="61">
        <v>4.41</v>
      </c>
    </row>
  </sheetData>
  <mergeCells count="1">
    <mergeCell ref="B2:J2"/>
  </mergeCells>
  <pageMargins left="0.7" right="0.7" top="0.75" bottom="0.75" header="0.3" footer="0.3"/>
  <pageSetup paperSize="9" orientation="portrait" r:id="rId1"/>
  <headerFooter>
    <oddHeader>&amp;R&amp;"Calibri"&amp;10&amp;K000000CORPORATE&amp;1#_x000D_&amp;"Calibri"&amp;11&amp;K000000</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AB792-C165-440A-A93F-852B17A33218}">
  <sheetPr codeName="Sheet7"/>
  <dimension ref="B1:AF20"/>
  <sheetViews>
    <sheetView zoomScale="85" zoomScaleNormal="85" workbookViewId="0">
      <selection activeCell="I14" sqref="I14"/>
    </sheetView>
  </sheetViews>
  <sheetFormatPr defaultRowHeight="14.25"/>
  <cols>
    <col min="1" max="1" width="1" style="19" customWidth="1"/>
    <col min="2" max="2" width="6.875" style="19" customWidth="1"/>
    <col min="3" max="3" width="5.875" style="19" bestFit="1" customWidth="1"/>
    <col min="4" max="4" width="10.25" style="19" bestFit="1" customWidth="1"/>
    <col min="5" max="5" width="16" style="19" bestFit="1" customWidth="1"/>
    <col min="6" max="6" width="10.75" style="19" bestFit="1" customWidth="1"/>
    <col min="7" max="7" width="7.875" style="19" bestFit="1" customWidth="1"/>
    <col min="8" max="8" width="16.375" style="19" bestFit="1" customWidth="1"/>
    <col min="9" max="9" width="15.875" style="19" bestFit="1" customWidth="1"/>
    <col min="10" max="10" width="24.875" style="19" bestFit="1" customWidth="1"/>
    <col min="11" max="11" width="25.25" style="19" bestFit="1" customWidth="1"/>
    <col min="12" max="12" width="10.125" style="19" bestFit="1" customWidth="1"/>
    <col min="13" max="13" width="8.125" style="19" bestFit="1" customWidth="1"/>
    <col min="14" max="14" width="18.25" style="19" bestFit="1" customWidth="1"/>
    <col min="15" max="15" width="8.5" style="19" bestFit="1" customWidth="1"/>
    <col min="16" max="16" width="11.125" style="19" bestFit="1" customWidth="1"/>
    <col min="17" max="17" width="16.625" style="19" bestFit="1" customWidth="1"/>
    <col min="18" max="18" width="16.25" style="19" bestFit="1" customWidth="1"/>
    <col min="19" max="19" width="8.875" style="19" bestFit="1" customWidth="1"/>
    <col min="20" max="20" width="21.75" style="19" bestFit="1" customWidth="1"/>
    <col min="21" max="21" width="11.875" style="19" bestFit="1" customWidth="1"/>
    <col min="22" max="22" width="12.125" style="19" bestFit="1" customWidth="1"/>
    <col min="23" max="23" width="9.875" style="19" bestFit="1" customWidth="1"/>
    <col min="24" max="24" width="17.625" style="19" bestFit="1" customWidth="1"/>
    <col min="25" max="31" width="17.625" style="19" customWidth="1"/>
    <col min="32" max="32" width="25.125" style="19" bestFit="1" customWidth="1"/>
    <col min="33" max="16384" width="9" style="19"/>
  </cols>
  <sheetData>
    <row r="1" spans="2:32" ht="99" customHeight="1"/>
    <row r="2" spans="2:32" ht="130.5" customHeight="1">
      <c r="B2" s="105" t="s">
        <v>142</v>
      </c>
      <c r="C2" s="107"/>
      <c r="D2" s="107"/>
      <c r="E2" s="107"/>
      <c r="F2" s="107"/>
      <c r="G2" s="107"/>
      <c r="H2" s="107"/>
      <c r="I2" s="107"/>
      <c r="J2" s="107"/>
    </row>
    <row r="3" spans="2:32" s="18" customFormat="1" ht="36" customHeight="1">
      <c r="B3" s="28"/>
      <c r="N3" s="26"/>
    </row>
    <row r="5" spans="2:32" s="27" customFormat="1">
      <c r="B5" s="47" t="s">
        <v>143</v>
      </c>
      <c r="C5" s="47" t="s">
        <v>23</v>
      </c>
      <c r="D5" s="47" t="s">
        <v>144</v>
      </c>
      <c r="E5" s="47" t="s">
        <v>145</v>
      </c>
      <c r="F5" s="47" t="s">
        <v>39</v>
      </c>
      <c r="G5" s="47" t="s">
        <v>146</v>
      </c>
      <c r="H5" s="47" t="s">
        <v>147</v>
      </c>
      <c r="I5" s="47" t="s">
        <v>148</v>
      </c>
      <c r="J5" s="47" t="s">
        <v>149</v>
      </c>
      <c r="K5" s="47" t="s">
        <v>150</v>
      </c>
      <c r="L5" s="47" t="s">
        <v>151</v>
      </c>
      <c r="M5" s="47" t="s">
        <v>152</v>
      </c>
      <c r="N5" s="48" t="s">
        <v>30</v>
      </c>
      <c r="O5" s="47" t="s">
        <v>153</v>
      </c>
      <c r="P5" s="47" t="s">
        <v>154</v>
      </c>
      <c r="Q5" s="47" t="s">
        <v>155</v>
      </c>
      <c r="R5" s="47" t="s">
        <v>156</v>
      </c>
      <c r="S5" s="47" t="s">
        <v>157</v>
      </c>
      <c r="T5" s="47" t="s">
        <v>158</v>
      </c>
      <c r="U5" s="47" t="s">
        <v>159</v>
      </c>
      <c r="V5" s="47" t="s">
        <v>160</v>
      </c>
      <c r="W5" s="47" t="s">
        <v>161</v>
      </c>
      <c r="X5" s="47" t="s">
        <v>162</v>
      </c>
      <c r="Y5" s="47" t="s">
        <v>163</v>
      </c>
      <c r="Z5" s="47" t="s">
        <v>164</v>
      </c>
      <c r="AA5" s="47" t="s">
        <v>165</v>
      </c>
      <c r="AB5" s="47" t="s">
        <v>166</v>
      </c>
      <c r="AC5" s="47" t="s">
        <v>167</v>
      </c>
      <c r="AD5" s="47" t="s">
        <v>168</v>
      </c>
      <c r="AE5" s="47" t="s">
        <v>169</v>
      </c>
      <c r="AF5" s="47" t="s">
        <v>170</v>
      </c>
    </row>
    <row r="6" spans="2:32">
      <c r="B6" s="71" t="s">
        <v>171</v>
      </c>
      <c r="C6" s="71">
        <v>1</v>
      </c>
      <c r="D6" s="71">
        <v>33</v>
      </c>
      <c r="E6" s="71">
        <v>482.48</v>
      </c>
      <c r="F6" s="71">
        <v>0.97585999999999995</v>
      </c>
      <c r="G6" s="71">
        <v>0</v>
      </c>
      <c r="H6" s="72">
        <v>1112586295.0239999</v>
      </c>
      <c r="I6" s="73">
        <v>550076335095</v>
      </c>
      <c r="J6" s="72">
        <v>1140108313</v>
      </c>
      <c r="K6" s="71">
        <v>0</v>
      </c>
      <c r="L6" s="71">
        <v>2.41</v>
      </c>
      <c r="M6" s="71">
        <v>204.190426</v>
      </c>
      <c r="N6" s="72">
        <v>376034180000</v>
      </c>
      <c r="O6" s="71">
        <v>146.28360000000001</v>
      </c>
      <c r="P6" s="71">
        <v>1.1100000000000001</v>
      </c>
      <c r="Q6" s="71">
        <v>1.07</v>
      </c>
      <c r="R6" s="71">
        <v>1.04</v>
      </c>
      <c r="S6" s="71">
        <v>1.0900000000000001</v>
      </c>
      <c r="T6" s="71">
        <v>3769.56</v>
      </c>
      <c r="U6" s="71">
        <v>15.47</v>
      </c>
      <c r="V6" s="71">
        <v>15.39</v>
      </c>
      <c r="W6" s="71">
        <v>377.08</v>
      </c>
      <c r="X6" s="71">
        <v>370.18</v>
      </c>
      <c r="Y6" s="71">
        <v>373.59</v>
      </c>
      <c r="Z6" s="71">
        <v>380.72</v>
      </c>
      <c r="AA6" s="71">
        <v>1.1000000000000001</v>
      </c>
      <c r="AB6" s="71">
        <v>1.08</v>
      </c>
      <c r="AC6" s="71">
        <v>1.07</v>
      </c>
      <c r="AD6" s="71">
        <v>1.04</v>
      </c>
      <c r="AE6" s="71">
        <v>15.26</v>
      </c>
      <c r="AF6" s="71">
        <v>15.18</v>
      </c>
    </row>
    <row r="7" spans="2:32">
      <c r="B7" s="71" t="s">
        <v>172</v>
      </c>
      <c r="C7" s="71">
        <v>2</v>
      </c>
      <c r="D7" s="71">
        <v>5</v>
      </c>
      <c r="E7" s="71">
        <v>328.48</v>
      </c>
      <c r="F7" s="71">
        <v>0.65205000000000002</v>
      </c>
      <c r="G7" s="71">
        <v>0</v>
      </c>
      <c r="H7" s="72">
        <v>237905127.484</v>
      </c>
      <c r="I7" s="73">
        <v>119847289865</v>
      </c>
      <c r="J7" s="72">
        <v>364857788</v>
      </c>
      <c r="K7" s="71">
        <v>0</v>
      </c>
      <c r="L7" s="71">
        <v>2.73</v>
      </c>
      <c r="M7" s="71">
        <v>195.68981199999999</v>
      </c>
      <c r="N7" s="72">
        <v>67627019000</v>
      </c>
      <c r="O7" s="71">
        <v>177.21806000000001</v>
      </c>
      <c r="P7" s="71">
        <v>0.99</v>
      </c>
      <c r="Q7" s="71">
        <v>0.71</v>
      </c>
      <c r="R7" s="71">
        <v>0.44</v>
      </c>
      <c r="S7" s="71">
        <v>0.82</v>
      </c>
      <c r="T7" s="71">
        <v>2801.08</v>
      </c>
      <c r="U7" s="71">
        <v>2.59</v>
      </c>
      <c r="V7" s="71">
        <v>2.58</v>
      </c>
      <c r="W7" s="71">
        <v>9.85</v>
      </c>
      <c r="X7" s="71">
        <v>9.9</v>
      </c>
      <c r="Y7" s="71">
        <v>11.13</v>
      </c>
      <c r="Z7" s="71">
        <v>11.06</v>
      </c>
      <c r="AA7" s="71">
        <v>0.99</v>
      </c>
      <c r="AB7" s="71">
        <v>0.82</v>
      </c>
      <c r="AC7" s="71">
        <v>0.71</v>
      </c>
      <c r="AD7" s="71">
        <v>0.44</v>
      </c>
      <c r="AE7" s="71">
        <v>2.6</v>
      </c>
      <c r="AF7" s="71">
        <v>2.59</v>
      </c>
    </row>
    <row r="8" spans="2:32">
      <c r="B8" s="71" t="s">
        <v>173</v>
      </c>
      <c r="C8" s="71">
        <v>3</v>
      </c>
      <c r="D8" s="71">
        <v>28</v>
      </c>
      <c r="E8" s="71">
        <v>500.21</v>
      </c>
      <c r="F8" s="71">
        <v>1.0169600000000001</v>
      </c>
      <c r="G8" s="71">
        <v>0</v>
      </c>
      <c r="H8" s="72">
        <v>874681167.53999996</v>
      </c>
      <c r="I8" s="73">
        <v>430229045230</v>
      </c>
      <c r="J8" s="72">
        <v>860093473</v>
      </c>
      <c r="K8" s="71">
        <v>0</v>
      </c>
      <c r="L8" s="71">
        <v>2.14</v>
      </c>
      <c r="M8" s="71">
        <v>188.872749</v>
      </c>
      <c r="N8" s="72">
        <v>308407161000</v>
      </c>
      <c r="O8" s="71">
        <v>139.50033999999999</v>
      </c>
      <c r="P8" s="71">
        <v>1.1100000000000001</v>
      </c>
      <c r="Q8" s="71">
        <v>1.0900000000000001</v>
      </c>
      <c r="R8" s="71">
        <v>1.07</v>
      </c>
      <c r="S8" s="71">
        <v>1.1000000000000001</v>
      </c>
      <c r="T8" s="71">
        <v>3828.01</v>
      </c>
      <c r="U8" s="71">
        <v>19</v>
      </c>
      <c r="V8" s="71">
        <v>18.899999999999999</v>
      </c>
      <c r="W8" s="71">
        <v>477.46</v>
      </c>
      <c r="X8" s="71">
        <v>470.54</v>
      </c>
      <c r="Y8" s="71">
        <v>474.55</v>
      </c>
      <c r="Z8" s="71">
        <v>481.71</v>
      </c>
      <c r="AA8" s="71">
        <v>1.1100000000000001</v>
      </c>
      <c r="AB8" s="71">
        <v>1.0900000000000001</v>
      </c>
      <c r="AC8" s="71">
        <v>1.08</v>
      </c>
      <c r="AD8" s="71">
        <v>1.06</v>
      </c>
      <c r="AE8" s="71">
        <v>18.78</v>
      </c>
      <c r="AF8" s="71">
        <v>18.68</v>
      </c>
    </row>
    <row r="9" spans="2:32">
      <c r="B9" s="71" t="s">
        <v>174</v>
      </c>
      <c r="C9" s="71">
        <v>4</v>
      </c>
      <c r="D9" s="71">
        <v>9</v>
      </c>
      <c r="E9" s="71">
        <v>447.01</v>
      </c>
      <c r="F9" s="71">
        <v>1.1042700000000001</v>
      </c>
      <c r="G9" s="71">
        <v>0</v>
      </c>
      <c r="H9" s="72">
        <v>428526115.98500001</v>
      </c>
      <c r="I9" s="73">
        <v>173466091218</v>
      </c>
      <c r="J9" s="72">
        <v>388061640</v>
      </c>
      <c r="K9" s="71">
        <v>0</v>
      </c>
      <c r="L9" s="71">
        <v>3.06</v>
      </c>
      <c r="M9" s="71">
        <v>199.00312199999999</v>
      </c>
      <c r="N9" s="72">
        <v>100615818000</v>
      </c>
      <c r="O9" s="71">
        <v>172.40439000000001</v>
      </c>
      <c r="P9" s="71">
        <v>0.77</v>
      </c>
      <c r="Q9" s="71">
        <v>0.69</v>
      </c>
      <c r="R9" s="71">
        <v>0.62</v>
      </c>
      <c r="S9" s="71">
        <v>0.72</v>
      </c>
      <c r="T9" s="71">
        <v>3640.08</v>
      </c>
      <c r="U9" s="71">
        <v>9.5</v>
      </c>
      <c r="V9" s="71">
        <v>9.4600000000000009</v>
      </c>
      <c r="W9" s="71">
        <v>100.64</v>
      </c>
      <c r="X9" s="71">
        <v>99.87</v>
      </c>
      <c r="Y9" s="71">
        <v>103.85</v>
      </c>
      <c r="Z9" s="71">
        <v>104.66</v>
      </c>
      <c r="AA9" s="71">
        <v>0.77</v>
      </c>
      <c r="AB9" s="71">
        <v>0.72</v>
      </c>
      <c r="AC9" s="71">
        <v>0.69</v>
      </c>
      <c r="AD9" s="71">
        <v>0.61</v>
      </c>
      <c r="AE9" s="71">
        <v>9.4600000000000009</v>
      </c>
      <c r="AF9" s="71">
        <v>9.43</v>
      </c>
    </row>
    <row r="10" spans="2:32">
      <c r="B10" s="71" t="s">
        <v>175</v>
      </c>
      <c r="C10" s="71">
        <v>5</v>
      </c>
      <c r="D10" s="71">
        <v>19</v>
      </c>
      <c r="E10" s="71">
        <v>536.29</v>
      </c>
      <c r="F10" s="71">
        <v>0.93186999999999998</v>
      </c>
      <c r="G10" s="71">
        <v>0</v>
      </c>
      <c r="H10" s="72">
        <v>446155051.55599999</v>
      </c>
      <c r="I10" s="73">
        <v>256762954012</v>
      </c>
      <c r="J10" s="72">
        <v>478774582</v>
      </c>
      <c r="K10" s="71">
        <v>0</v>
      </c>
      <c r="L10" s="71">
        <v>1.21</v>
      </c>
      <c r="M10" s="71">
        <v>185.52211600000001</v>
      </c>
      <c r="N10" s="72">
        <v>207791343000</v>
      </c>
      <c r="O10" s="71">
        <v>123.56769</v>
      </c>
      <c r="P10" s="71">
        <v>1.2</v>
      </c>
      <c r="Q10" s="71">
        <v>1.19</v>
      </c>
      <c r="R10" s="71">
        <v>1.18</v>
      </c>
      <c r="S10" s="71">
        <v>1.19</v>
      </c>
      <c r="T10" s="71">
        <v>3976.53</v>
      </c>
      <c r="U10" s="71">
        <v>24.98</v>
      </c>
      <c r="V10" s="71">
        <v>24.83</v>
      </c>
      <c r="W10" s="71">
        <v>712.67</v>
      </c>
      <c r="X10" s="71">
        <v>720.96</v>
      </c>
      <c r="Y10" s="71">
        <v>725</v>
      </c>
      <c r="Z10" s="71">
        <v>716.64</v>
      </c>
      <c r="AA10" s="71">
        <v>1.19</v>
      </c>
      <c r="AB10" s="71">
        <v>1.19</v>
      </c>
      <c r="AC10" s="71">
        <v>1.18</v>
      </c>
      <c r="AD10" s="71">
        <v>1.17</v>
      </c>
      <c r="AE10" s="71">
        <v>25.08</v>
      </c>
      <c r="AF10" s="71">
        <v>24.93</v>
      </c>
    </row>
    <row r="11" spans="2:32">
      <c r="B11" s="71" t="s">
        <v>176</v>
      </c>
      <c r="C11" s="71">
        <v>6</v>
      </c>
      <c r="D11" s="71">
        <v>9</v>
      </c>
      <c r="E11" s="71">
        <v>502.26</v>
      </c>
      <c r="F11" s="71">
        <v>0.79561999999999999</v>
      </c>
      <c r="G11" s="71">
        <v>0</v>
      </c>
      <c r="H11" s="72">
        <v>221207581.91800001</v>
      </c>
      <c r="I11" s="73">
        <v>139645079718</v>
      </c>
      <c r="J11" s="72">
        <v>278031575</v>
      </c>
      <c r="K11" s="71">
        <v>0</v>
      </c>
      <c r="L11" s="71">
        <v>1.1200000000000001</v>
      </c>
      <c r="M11" s="71">
        <v>203.353297</v>
      </c>
      <c r="N11" s="72">
        <v>109204905000</v>
      </c>
      <c r="O11" s="71">
        <v>127.87437</v>
      </c>
      <c r="P11" s="71">
        <v>1.21</v>
      </c>
      <c r="Q11" s="71">
        <v>1.2</v>
      </c>
      <c r="R11" s="71">
        <v>1.19</v>
      </c>
      <c r="S11" s="71">
        <v>1.2</v>
      </c>
      <c r="T11" s="71">
        <v>3915.55</v>
      </c>
      <c r="U11" s="71">
        <v>19.39</v>
      </c>
      <c r="V11" s="71">
        <v>19.27</v>
      </c>
      <c r="W11" s="71">
        <v>395.09</v>
      </c>
      <c r="X11" s="71">
        <v>392.99</v>
      </c>
      <c r="Y11" s="71">
        <v>397.83</v>
      </c>
      <c r="Z11" s="71">
        <v>399.97</v>
      </c>
      <c r="AA11" s="71">
        <v>1.21</v>
      </c>
      <c r="AB11" s="71">
        <v>1.2</v>
      </c>
      <c r="AC11" s="71">
        <v>1.2</v>
      </c>
      <c r="AD11" s="71">
        <v>1.19</v>
      </c>
      <c r="AE11" s="71">
        <v>19.329999999999998</v>
      </c>
      <c r="AF11" s="71">
        <v>19.22</v>
      </c>
    </row>
    <row r="12" spans="2:32">
      <c r="B12" s="71" t="s">
        <v>177</v>
      </c>
      <c r="C12" s="71">
        <v>7</v>
      </c>
      <c r="D12" s="71">
        <v>18</v>
      </c>
      <c r="E12" s="71">
        <v>479.02</v>
      </c>
      <c r="F12" s="71">
        <v>0.99400999999999995</v>
      </c>
      <c r="G12" s="71">
        <v>0</v>
      </c>
      <c r="H12" s="72">
        <v>649733697.903</v>
      </c>
      <c r="I12" s="73">
        <v>313111170936</v>
      </c>
      <c r="J12" s="72">
        <v>653649458</v>
      </c>
      <c r="K12" s="71">
        <v>0</v>
      </c>
      <c r="L12" s="71">
        <v>2.4300000000000002</v>
      </c>
      <c r="M12" s="71">
        <v>202.24200400000001</v>
      </c>
      <c r="N12" s="72">
        <v>209820723000</v>
      </c>
      <c r="O12" s="71">
        <v>149.22794999999999</v>
      </c>
      <c r="P12" s="71">
        <v>1.05</v>
      </c>
      <c r="Q12" s="71">
        <v>1.01</v>
      </c>
      <c r="R12" s="71">
        <v>0.98</v>
      </c>
      <c r="S12" s="71">
        <v>1.03</v>
      </c>
      <c r="T12" s="71">
        <v>3821.98</v>
      </c>
      <c r="U12" s="71">
        <v>14.07</v>
      </c>
      <c r="V12" s="71">
        <v>14</v>
      </c>
      <c r="W12" s="71">
        <v>237.01</v>
      </c>
      <c r="X12" s="71">
        <v>230.6</v>
      </c>
      <c r="Y12" s="71">
        <v>234.96</v>
      </c>
      <c r="Z12" s="71">
        <v>241.6</v>
      </c>
      <c r="AA12" s="71">
        <v>1.04</v>
      </c>
      <c r="AB12" s="71">
        <v>1.02</v>
      </c>
      <c r="AC12" s="71">
        <v>1.01</v>
      </c>
      <c r="AD12" s="71">
        <v>0.97</v>
      </c>
      <c r="AE12" s="71">
        <v>13.86</v>
      </c>
      <c r="AF12" s="71">
        <v>13.79</v>
      </c>
    </row>
    <row r="13" spans="2:32">
      <c r="B13" s="71" t="s">
        <v>178</v>
      </c>
      <c r="C13" s="71">
        <v>8</v>
      </c>
      <c r="D13" s="71">
        <v>10</v>
      </c>
      <c r="E13" s="71">
        <v>561.61</v>
      </c>
      <c r="F13" s="71">
        <v>1.0786899999999999</v>
      </c>
      <c r="G13" s="71">
        <v>0</v>
      </c>
      <c r="H13" s="72">
        <v>224947469.63699999</v>
      </c>
      <c r="I13" s="73">
        <v>117117874295</v>
      </c>
      <c r="J13" s="72">
        <v>208538132</v>
      </c>
      <c r="K13" s="71">
        <v>0</v>
      </c>
      <c r="L13" s="71">
        <v>1.29</v>
      </c>
      <c r="M13" s="71">
        <v>168.35004699999999</v>
      </c>
      <c r="N13" s="72">
        <v>98586438000</v>
      </c>
      <c r="O13" s="71">
        <v>118.79715</v>
      </c>
      <c r="P13" s="71">
        <v>1.18</v>
      </c>
      <c r="Q13" s="71">
        <v>1.18</v>
      </c>
      <c r="R13" s="71">
        <v>1.17</v>
      </c>
      <c r="S13" s="71">
        <v>1.18</v>
      </c>
      <c r="T13" s="71">
        <v>3974.77</v>
      </c>
      <c r="U13" s="71">
        <v>31.69</v>
      </c>
      <c r="V13" s="71">
        <v>31.5</v>
      </c>
      <c r="W13" s="71">
        <v>1094</v>
      </c>
      <c r="X13" s="71">
        <v>1112</v>
      </c>
      <c r="Y13" s="71">
        <v>1115.0999999999999</v>
      </c>
      <c r="Z13" s="71">
        <v>1096.9100000000001</v>
      </c>
      <c r="AA13" s="71">
        <v>1.18</v>
      </c>
      <c r="AB13" s="71">
        <v>1.18</v>
      </c>
      <c r="AC13" s="71">
        <v>1.17</v>
      </c>
      <c r="AD13" s="71">
        <v>1.17</v>
      </c>
      <c r="AE13" s="71">
        <v>31.93</v>
      </c>
      <c r="AF13" s="71">
        <v>31.74</v>
      </c>
    </row>
    <row r="14" spans="2:32">
      <c r="B14" s="71" t="s">
        <v>179</v>
      </c>
      <c r="C14" s="71">
        <v>9</v>
      </c>
      <c r="D14" s="71">
        <v>24</v>
      </c>
      <c r="E14" s="71">
        <v>545.27</v>
      </c>
      <c r="F14" s="71">
        <v>1.0632200000000001</v>
      </c>
      <c r="G14" s="71">
        <v>0</v>
      </c>
      <c r="H14" s="72">
        <v>680396005.54999995</v>
      </c>
      <c r="I14" s="73">
        <v>348940582218</v>
      </c>
      <c r="J14" s="72">
        <v>639936362</v>
      </c>
      <c r="K14" s="71">
        <v>0</v>
      </c>
      <c r="L14" s="71">
        <v>1.86</v>
      </c>
      <c r="M14" s="71">
        <v>193.136843</v>
      </c>
      <c r="N14" s="72">
        <v>261946428000</v>
      </c>
      <c r="O14" s="71">
        <v>133.21066999999999</v>
      </c>
      <c r="P14" s="71">
        <v>1.1499999999999999</v>
      </c>
      <c r="Q14" s="71">
        <v>1.1299999999999999</v>
      </c>
      <c r="R14" s="71">
        <v>1.1100000000000001</v>
      </c>
      <c r="S14" s="71">
        <v>1.1399999999999999</v>
      </c>
      <c r="T14" s="71">
        <v>4114.72</v>
      </c>
      <c r="U14" s="71">
        <v>21.6</v>
      </c>
      <c r="V14" s="71">
        <v>21.48</v>
      </c>
      <c r="W14" s="71">
        <v>569.25</v>
      </c>
      <c r="X14" s="71">
        <v>567.61</v>
      </c>
      <c r="Y14" s="71">
        <v>571.79999999999995</v>
      </c>
      <c r="Z14" s="71">
        <v>573.54999999999995</v>
      </c>
      <c r="AA14" s="71">
        <v>1.1499999999999999</v>
      </c>
      <c r="AB14" s="71">
        <v>1.1299999999999999</v>
      </c>
      <c r="AC14" s="71">
        <v>1.1299999999999999</v>
      </c>
      <c r="AD14" s="71">
        <v>1.1100000000000001</v>
      </c>
      <c r="AE14" s="71">
        <v>21.5</v>
      </c>
      <c r="AF14" s="71">
        <v>21.38</v>
      </c>
    </row>
    <row r="15" spans="2:32">
      <c r="B15" s="71" t="s">
        <v>180</v>
      </c>
      <c r="C15" s="71">
        <v>10</v>
      </c>
      <c r="D15" s="71">
        <v>14</v>
      </c>
      <c r="E15" s="71">
        <v>130.31</v>
      </c>
      <c r="F15" s="71">
        <v>0.29608000000000001</v>
      </c>
      <c r="G15" s="71">
        <v>0</v>
      </c>
      <c r="H15" s="72">
        <v>666431243.46899998</v>
      </c>
      <c r="I15" s="73">
        <v>293313381083</v>
      </c>
      <c r="J15" s="72">
        <v>2250820390</v>
      </c>
      <c r="K15" s="71">
        <v>0</v>
      </c>
      <c r="L15" s="71">
        <v>0.96</v>
      </c>
      <c r="M15" s="71">
        <v>25.752799</v>
      </c>
      <c r="N15" s="72">
        <v>168242837000</v>
      </c>
      <c r="O15" s="71">
        <v>174.33930000000001</v>
      </c>
      <c r="P15" s="71">
        <v>0.81</v>
      </c>
      <c r="Q15" s="71">
        <v>0.7</v>
      </c>
      <c r="R15" s="71">
        <v>0.59</v>
      </c>
      <c r="S15" s="71">
        <v>0.74</v>
      </c>
      <c r="T15" s="71">
        <v>1607.83</v>
      </c>
      <c r="U15" s="71">
        <v>6.67</v>
      </c>
      <c r="V15" s="71">
        <v>6.65</v>
      </c>
      <c r="W15" s="71">
        <v>63.53</v>
      </c>
      <c r="X15" s="71">
        <v>63.11</v>
      </c>
      <c r="Y15" s="71">
        <v>65.959999999999994</v>
      </c>
      <c r="Z15" s="71">
        <v>66.400000000000006</v>
      </c>
      <c r="AA15" s="71">
        <v>0.81</v>
      </c>
      <c r="AB15" s="71">
        <v>0.74</v>
      </c>
      <c r="AC15" s="71">
        <v>0.69</v>
      </c>
      <c r="AD15" s="71">
        <v>0.59</v>
      </c>
      <c r="AE15" s="71">
        <v>6.66</v>
      </c>
      <c r="AF15" s="71">
        <v>6.63</v>
      </c>
    </row>
    <row r="16" spans="2:32">
      <c r="B16" s="71" t="s">
        <v>212</v>
      </c>
      <c r="C16" s="71">
        <v>11</v>
      </c>
      <c r="D16" s="71">
        <v>9</v>
      </c>
      <c r="E16" s="71">
        <v>106.79</v>
      </c>
      <c r="F16" s="71">
        <v>0.22947000000000001</v>
      </c>
      <c r="G16" s="71">
        <v>0</v>
      </c>
      <c r="H16" s="72">
        <v>432190289.47399998</v>
      </c>
      <c r="I16" s="73">
        <v>201135752877</v>
      </c>
      <c r="J16" s="72">
        <v>1883392066</v>
      </c>
      <c r="K16" s="71">
        <v>0</v>
      </c>
      <c r="L16" s="71">
        <v>0.81</v>
      </c>
      <c r="M16" s="71">
        <v>0.81494900000000003</v>
      </c>
      <c r="N16" s="72">
        <v>114087752000</v>
      </c>
      <c r="O16" s="71">
        <v>176.29916</v>
      </c>
      <c r="P16" s="71">
        <v>0.75</v>
      </c>
      <c r="Q16" s="71">
        <v>0.57999999999999996</v>
      </c>
      <c r="R16" s="71">
        <v>0.43</v>
      </c>
      <c r="S16" s="71">
        <v>0.65</v>
      </c>
      <c r="T16" s="71">
        <v>122.49</v>
      </c>
      <c r="U16" s="71">
        <v>4.41</v>
      </c>
      <c r="V16" s="71">
        <v>4.3899999999999997</v>
      </c>
      <c r="W16" s="71">
        <v>27.54</v>
      </c>
      <c r="X16" s="71">
        <v>27.66</v>
      </c>
      <c r="Y16" s="71">
        <v>29.71</v>
      </c>
      <c r="Z16" s="71">
        <v>29.57</v>
      </c>
      <c r="AA16" s="71">
        <v>0.74</v>
      </c>
      <c r="AB16" s="71">
        <v>0.65</v>
      </c>
      <c r="AC16" s="71">
        <v>0.57999999999999996</v>
      </c>
      <c r="AD16" s="71">
        <v>0.43</v>
      </c>
      <c r="AE16" s="71">
        <v>4.42</v>
      </c>
      <c r="AF16" s="71">
        <v>4.41</v>
      </c>
    </row>
    <row r="20" spans="4:4">
      <c r="D20" s="54"/>
    </row>
  </sheetData>
  <mergeCells count="1">
    <mergeCell ref="B2:J2"/>
  </mergeCells>
  <pageMargins left="0.7" right="0.7" top="0.75" bottom="0.75" header="0.3" footer="0.3"/>
  <pageSetup paperSize="9" orientation="portrait" r:id="rId1"/>
  <headerFooter>
    <oddHeader>&amp;R&amp;"Calibri"&amp;10&amp;K000000CORPORATE&amp;1#_x000D_&amp;"Calibri"&amp;11&amp;K000000</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0ef32bf-21f6-4cd1-907a-644a7e5183ac" xsi:nil="true"/>
    <lcf76f155ced4ddcb4097134ff3c332f xmlns="23ecee83-3227-4d2f-8286-0acb2b8beab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964786213F25A4D99E3F1D365776C02" ma:contentTypeVersion="17" ma:contentTypeDescription="Create a new document." ma:contentTypeScope="" ma:versionID="76d14f1b181e22a838c437815af04a0d">
  <xsd:schema xmlns:xsd="http://www.w3.org/2001/XMLSchema" xmlns:xs="http://www.w3.org/2001/XMLSchema" xmlns:p="http://schemas.microsoft.com/office/2006/metadata/properties" xmlns:ns2="23ecee83-3227-4d2f-8286-0acb2b8beabc" xmlns:ns3="90ef32bf-21f6-4cd1-907a-644a7e5183ac" targetNamespace="http://schemas.microsoft.com/office/2006/metadata/properties" ma:root="true" ma:fieldsID="0c9f179c2826ae2fdfab2386f7919b36" ns2:_="" ns3:_="">
    <xsd:import namespace="23ecee83-3227-4d2f-8286-0acb2b8beabc"/>
    <xsd:import namespace="90ef32bf-21f6-4cd1-907a-644a7e5183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ecee83-3227-4d2f-8286-0acb2b8bea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eecca80-7895-4330-b369-228561d92fbf"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ef32bf-21f6-4cd1-907a-644a7e5183a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4369b1a-7681-4060-a777-b5b4e84763c6}" ma:internalName="TaxCatchAll" ma:showField="CatchAllData" ma:web="90ef32bf-21f6-4cd1-907a-644a7e5183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E1898C-815A-47C0-A6B5-4784718A471F}">
  <ds:schemaRefs>
    <ds:schemaRef ds:uri="http://schemas.microsoft.com/office/2006/metadata/properties"/>
    <ds:schemaRef ds:uri="http://schemas.microsoft.com/office/infopath/2007/PartnerControls"/>
    <ds:schemaRef ds:uri="90ef32bf-21f6-4cd1-907a-644a7e5183ac"/>
    <ds:schemaRef ds:uri="23ecee83-3227-4d2f-8286-0acb2b8beabc"/>
  </ds:schemaRefs>
</ds:datastoreItem>
</file>

<file path=customXml/itemProps2.xml><?xml version="1.0" encoding="utf-8"?>
<ds:datastoreItem xmlns:ds="http://schemas.openxmlformats.org/officeDocument/2006/customXml" ds:itemID="{ED030D33-311A-4261-9639-4B400B3173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ecee83-3227-4d2f-8286-0acb2b8beabc"/>
    <ds:schemaRef ds:uri="90ef32bf-21f6-4cd1-907a-644a7e518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C41A63-C5EE-4810-AF45-C3DF743F92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About us</vt:lpstr>
      <vt:lpstr>Disclaimer</vt:lpstr>
      <vt:lpstr>Calculation</vt:lpstr>
      <vt:lpstr>ILCO1309</vt:lpstr>
      <vt:lpstr>ILCO1209</vt:lpstr>
      <vt:lpstr>ILIV1309</vt:lpstr>
      <vt:lpstr>ILIV1209</vt:lpstr>
    </vt:vector>
  </TitlesOfParts>
  <Manager/>
  <Company>LSE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Prabhakaran Raja (Tag IN)</dc:creator>
  <cp:keywords/>
  <dc:description/>
  <cp:lastModifiedBy>Kraska, Artur</cp:lastModifiedBy>
  <cp:revision/>
  <dcterms:created xsi:type="dcterms:W3CDTF">2013-06-27T11:03:14Z</dcterms:created>
  <dcterms:modified xsi:type="dcterms:W3CDTF">2025-09-15T09:51:53Z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2130662248</vt:i4>
  </property>
  <property fmtid="{D5CDD505-2E9C-101B-9397-08002B2CF9AE}" pid="3" name="_NewReviewCycle">
    <vt:lpwstr/>
  </property>
  <property fmtid="{D5CDD505-2E9C-101B-9397-08002B2CF9AE}" pid="4" name="_EmailSubject">
    <vt:lpwstr>Upload LSE document</vt:lpwstr>
  </property>
  <property fmtid="{D5CDD505-2E9C-101B-9397-08002B2CF9AE}" pid="5" name="_AuthorEmail">
    <vt:lpwstr>PTeillet@lseg.com</vt:lpwstr>
  </property>
  <property fmtid="{D5CDD505-2E9C-101B-9397-08002B2CF9AE}" pid="6" name="_AuthorEmailDisplayName">
    <vt:lpwstr>Teillet, Philippe</vt:lpwstr>
  </property>
  <property fmtid="{D5CDD505-2E9C-101B-9397-08002B2CF9AE}" pid="7" name="_PreviousAdHocReviewCycleID">
    <vt:i4>-1090000286</vt:i4>
  </property>
  <property fmtid="{D5CDD505-2E9C-101B-9397-08002B2CF9AE}" pid="8" name="_ReviewingToolsShownOnce">
    <vt:lpwstr/>
  </property>
  <property fmtid="{D5CDD505-2E9C-101B-9397-08002B2CF9AE}" pid="9" name="ContentTypeId">
    <vt:lpwstr>0x010100D964786213F25A4D99E3F1D365776C02</vt:lpwstr>
  </property>
  <property fmtid="{D5CDD505-2E9C-101B-9397-08002B2CF9AE}" pid="10" name="MediaServiceImageTags">
    <vt:lpwstr/>
  </property>
  <property fmtid="{D5CDD505-2E9C-101B-9397-08002B2CF9AE}" pid="11" name="MSIP_Label_16ffedc7-8dd7-4346-b906-eaa072ee5258_Enabled">
    <vt:lpwstr>true</vt:lpwstr>
  </property>
  <property fmtid="{D5CDD505-2E9C-101B-9397-08002B2CF9AE}" pid="12" name="MSIP_Label_16ffedc7-8dd7-4346-b906-eaa072ee5258_SetDate">
    <vt:lpwstr>2025-09-15T09:51:53Z</vt:lpwstr>
  </property>
  <property fmtid="{D5CDD505-2E9C-101B-9397-08002B2CF9AE}" pid="13" name="MSIP_Label_16ffedc7-8dd7-4346-b906-eaa072ee5258_Method">
    <vt:lpwstr>Standard</vt:lpwstr>
  </property>
  <property fmtid="{D5CDD505-2E9C-101B-9397-08002B2CF9AE}" pid="14" name="MSIP_Label_16ffedc7-8dd7-4346-b906-eaa072ee5258_Name">
    <vt:lpwstr>Corporate</vt:lpwstr>
  </property>
  <property fmtid="{D5CDD505-2E9C-101B-9397-08002B2CF9AE}" pid="15" name="MSIP_Label_16ffedc7-8dd7-4346-b906-eaa072ee5258_SiteId">
    <vt:lpwstr>287e9f0e-91ec-4cf0-b7a4-c63898072181</vt:lpwstr>
  </property>
  <property fmtid="{D5CDD505-2E9C-101B-9397-08002B2CF9AE}" pid="16" name="MSIP_Label_16ffedc7-8dd7-4346-b906-eaa072ee5258_ActionId">
    <vt:lpwstr>10318f5b-cf20-4e2b-b416-8442ef80c12b</vt:lpwstr>
  </property>
  <property fmtid="{D5CDD505-2E9C-101B-9397-08002B2CF9AE}" pid="17" name="MSIP_Label_16ffedc7-8dd7-4346-b906-eaa072ee5258_ContentBits">
    <vt:lpwstr>1</vt:lpwstr>
  </property>
</Properties>
</file>